
<file path=[Content_Types].xml><?xml version="1.0" encoding="utf-8"?>
<Types xmlns="http://schemas.openxmlformats.org/package/2006/content-types">
  <Default Extension="emf" ContentType="image/x-emf"/>
  <Default Extension="gif" ContentType="image/gif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F:\031　HP　nrec 下書き\"/>
    </mc:Choice>
  </mc:AlternateContent>
  <xr:revisionPtr revIDLastSave="0" documentId="13_ncr:1_{74FD8088-8151-48C7-9E95-7F98EEFC26DD}" xr6:coauthVersionLast="47" xr6:coauthVersionMax="47" xr10:uidLastSave="{00000000-0000-0000-0000-000000000000}"/>
  <bookViews>
    <workbookView xWindow="1110" yWindow="705" windowWidth="19380" windowHeight="10215" activeTab="2" xr2:uid="{F27A1CA2-B0D2-417F-AE8D-407C8B1220AA}"/>
  </bookViews>
  <sheets>
    <sheet name="ファン型式" sheetId="1" r:id="rId1"/>
    <sheet name="圧損シェーマ" sheetId="2" r:id="rId2"/>
    <sheet name="圧損計算表" sheetId="3" r:id="rId3"/>
    <sheet name="ファン選定特性線図、動作点、軸動力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24" i="3" l="1"/>
  <c r="N25" i="3"/>
  <c r="N26" i="3"/>
  <c r="N24" i="3"/>
  <c r="N21" i="3"/>
  <c r="N12" i="3"/>
  <c r="N13" i="3"/>
  <c r="N14" i="3"/>
  <c r="N15" i="3"/>
  <c r="N16" i="3"/>
  <c r="N17" i="3"/>
  <c r="N18" i="3"/>
  <c r="N19" i="3"/>
  <c r="N11" i="3"/>
  <c r="O11" i="3" s="1"/>
  <c r="P11" i="3" s="1"/>
  <c r="Q11" i="3" s="1"/>
  <c r="Q10" i="3"/>
  <c r="N10" i="3"/>
  <c r="Q24" i="3" l="1"/>
  <c r="O25" i="3"/>
  <c r="O26" i="3"/>
  <c r="Q26" i="3" s="1"/>
  <c r="Q25" i="3"/>
  <c r="O12" i="3"/>
  <c r="P12" i="3" s="1"/>
  <c r="Q12" i="3" s="1"/>
  <c r="O13" i="3" l="1"/>
  <c r="P13" i="3" s="1"/>
  <c r="Q13" i="3" s="1"/>
  <c r="O14" i="3" l="1"/>
  <c r="P14" i="3" s="1"/>
  <c r="Q14" i="3" s="1"/>
  <c r="O15" i="3" l="1"/>
  <c r="P15" i="3" s="1"/>
  <c r="Q15" i="3" s="1"/>
  <c r="O16" i="3" l="1"/>
  <c r="P16" i="3" s="1"/>
  <c r="O17" i="3"/>
  <c r="P17" i="3" s="1"/>
  <c r="Q16" i="3"/>
  <c r="Q17" i="3" l="1"/>
  <c r="O18" i="3"/>
  <c r="P18" i="3" s="1"/>
  <c r="O19" i="3" l="1"/>
  <c r="P19" i="3" s="1"/>
  <c r="Q18" i="3"/>
  <c r="Q19" i="3" l="1"/>
  <c r="O20" i="3"/>
  <c r="O21" i="3" l="1"/>
  <c r="P20" i="3"/>
  <c r="Q20" i="3" s="1"/>
  <c r="P21" i="3" l="1"/>
  <c r="Q21" i="3" s="1"/>
</calcChain>
</file>

<file path=xl/sharedStrings.xml><?xml version="1.0" encoding="utf-8"?>
<sst xmlns="http://schemas.openxmlformats.org/spreadsheetml/2006/main" count="158" uniqueCount="139">
  <si>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</si>
  <si>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</si>
  <si>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</si>
  <si>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</si>
  <si>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</si>
  <si>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</si>
  <si>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</si>
  <si>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</si>
  <si>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</si>
  <si>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</si>
  <si>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</si>
  <si>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</si>
  <si>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</si>
  <si>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</si>
  <si>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</si>
  <si>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</si>
  <si>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系統線図</t>
    <phoneticPr fontId="3"/>
  </si>
  <si>
    <t>番地</t>
    <phoneticPr fontId="3"/>
  </si>
  <si>
    <t>ダクト直径</t>
    <phoneticPr fontId="3"/>
  </si>
  <si>
    <t>ダクト断面積</t>
    <phoneticPr fontId="3"/>
  </si>
  <si>
    <t>排風量</t>
    <phoneticPr fontId="3"/>
  </si>
  <si>
    <t>搬送速度</t>
    <phoneticPr fontId="3"/>
  </si>
  <si>
    <t>速度圧</t>
    <phoneticPr fontId="3"/>
  </si>
  <si>
    <t>ダクト形状</t>
    <phoneticPr fontId="3"/>
  </si>
  <si>
    <t>圧損係数</t>
    <phoneticPr fontId="3"/>
  </si>
  <si>
    <t>圧力損失(全圧）</t>
    <phoneticPr fontId="3"/>
  </si>
  <si>
    <t>静圧</t>
    <phoneticPr fontId="3"/>
  </si>
  <si>
    <t>m2</t>
  </si>
  <si>
    <t>m3/min</t>
  </si>
  <si>
    <t>m/s</t>
  </si>
  <si>
    <t>Pa</t>
  </si>
  <si>
    <t>丸・角・楕円</t>
    <phoneticPr fontId="3"/>
  </si>
  <si>
    <t>滑・粗</t>
    <phoneticPr fontId="3"/>
  </si>
  <si>
    <t>フレキシブル</t>
  </si>
  <si>
    <t>D</t>
  </si>
  <si>
    <t>A</t>
  </si>
  <si>
    <t>Q＝型別表</t>
    <phoneticPr fontId="3"/>
  </si>
  <si>
    <t>Vt</t>
  </si>
  <si>
    <t>Pv＝0.6xVt*2</t>
  </si>
  <si>
    <t>ベンド</t>
  </si>
  <si>
    <t>合流：主・枝、丸・角</t>
    <phoneticPr fontId="3"/>
  </si>
  <si>
    <t>拡大・縮小：丸・角</t>
    <phoneticPr fontId="3"/>
  </si>
  <si>
    <t>ゼ－タζ</t>
  </si>
  <si>
    <t>符号：</t>
    <phoneticPr fontId="3"/>
  </si>
  <si>
    <t>吸気：陰圧マイナス、</t>
    <phoneticPr fontId="3"/>
  </si>
  <si>
    <t>排気：陽圧プラス</t>
    <phoneticPr fontId="3"/>
  </si>
  <si>
    <t>吸気側Ps=Pv+ΣPl　　排気側Ps=ΣPI-Pv</t>
    <phoneticPr fontId="3"/>
  </si>
  <si>
    <t>フ－ド1</t>
  </si>
  <si>
    <t>0*1</t>
  </si>
  <si>
    <t>ー（圧損＋速度）</t>
    <phoneticPr fontId="2"/>
  </si>
  <si>
    <t>ダクトベンド</t>
  </si>
  <si>
    <t>1*2</t>
  </si>
  <si>
    <t>丸r/D=1.5</t>
    <phoneticPr fontId="3"/>
  </si>
  <si>
    <t>ダクト直線</t>
    <phoneticPr fontId="3"/>
  </si>
  <si>
    <t>2*3</t>
  </si>
  <si>
    <t>L=1.5m</t>
  </si>
  <si>
    <t>3*4</t>
  </si>
  <si>
    <t>4*5</t>
  </si>
  <si>
    <t>L=3.5m</t>
  </si>
  <si>
    <t>ﾌｰﾄﾞ2枝合流</t>
    <phoneticPr fontId="3"/>
  </si>
  <si>
    <t>5*6</t>
  </si>
  <si>
    <t>丸45°</t>
    <phoneticPr fontId="3"/>
  </si>
  <si>
    <t>6*7</t>
  </si>
  <si>
    <t>L=2m</t>
  </si>
  <si>
    <t>ﾌｰﾄﾞ3枝合流</t>
    <phoneticPr fontId="3"/>
  </si>
  <si>
    <t>7*8</t>
  </si>
  <si>
    <t>8*9</t>
  </si>
  <si>
    <t>L=1m</t>
  </si>
  <si>
    <t>9*10</t>
  </si>
  <si>
    <t>空気清浄装置</t>
    <phoneticPr fontId="3"/>
  </si>
  <si>
    <t>10*11</t>
  </si>
  <si>
    <t>11*12</t>
  </si>
  <si>
    <t>丸r/D=1.25</t>
    <phoneticPr fontId="3"/>
  </si>
  <si>
    <t>排風機</t>
    <phoneticPr fontId="3"/>
  </si>
  <si>
    <t>12*13</t>
  </si>
  <si>
    <t>排風口</t>
    <phoneticPr fontId="3"/>
  </si>
  <si>
    <t>15*0</t>
  </si>
  <si>
    <t>角a/A=0.7</t>
    <phoneticPr fontId="3"/>
  </si>
  <si>
    <t>15*14</t>
  </si>
  <si>
    <t>丸r/D=1</t>
    <phoneticPr fontId="3"/>
  </si>
  <si>
    <t>1x110/90=1.2</t>
  </si>
  <si>
    <t>14*13</t>
  </si>
  <si>
    <t>枝フ－ド2</t>
    <phoneticPr fontId="3"/>
  </si>
  <si>
    <t>20*21</t>
  </si>
  <si>
    <t>2x</t>
  </si>
  <si>
    <t>枝フ－ド2合流</t>
    <phoneticPr fontId="3"/>
  </si>
  <si>
    <t>21*6</t>
  </si>
  <si>
    <t>&lt;10°</t>
  </si>
  <si>
    <t>枝フ－ド3</t>
    <phoneticPr fontId="3"/>
  </si>
  <si>
    <t>30*31</t>
  </si>
  <si>
    <t>3x</t>
  </si>
  <si>
    <t>枝フ－ド3合流</t>
    <phoneticPr fontId="3"/>
  </si>
  <si>
    <t>31*8</t>
  </si>
  <si>
    <t>45°</t>
  </si>
  <si>
    <t>排風機前後(理論的ファン動作点）計算値</t>
    <phoneticPr fontId="3"/>
  </si>
  <si>
    <t>2(Ps1-Ps2)/(Ps1+Ps2)</t>
  </si>
  <si>
    <t>1.0 (&gt;0.1)より圧力平衡法の補正</t>
    <phoneticPr fontId="3"/>
  </si>
  <si>
    <t>D'=D√[1/4](Ps2/Ps1)</t>
  </si>
  <si>
    <t>フ－ド2のDを補正し、Δ≦10%に要調整</t>
    <phoneticPr fontId="3"/>
  </si>
  <si>
    <t>排風機（ファン）の選定</t>
    <phoneticPr fontId="2"/>
  </si>
  <si>
    <t>静水圧と排風量を求める</t>
    <phoneticPr fontId="2"/>
  </si>
  <si>
    <t>ファン、型番を選定する</t>
    <phoneticPr fontId="2"/>
  </si>
  <si>
    <t>業者の特性線図（性能線図）より、動作点を決定</t>
    <phoneticPr fontId="2"/>
  </si>
  <si>
    <t>既定の回転数線上に、要求する静圧、排風量があることを確認して、動作点を求める。</t>
    <phoneticPr fontId="2"/>
  </si>
  <si>
    <t>既定の回転数線上に、要求する静圧、排風量がない場合：</t>
    <phoneticPr fontId="2"/>
  </si>
  <si>
    <t>隣接する既定の回転数線上の点を暫定的に使用する。</t>
    <phoneticPr fontId="2"/>
  </si>
  <si>
    <t>正確に決定したい場合は：</t>
    <phoneticPr fontId="2"/>
  </si>
  <si>
    <t>プレ－リー、ベルトを交換して、回転数を調整する。</t>
    <phoneticPr fontId="2"/>
  </si>
  <si>
    <t>既定の回転数線上に、要求する静圧、排風量がない場合は、ダクト系静圧曲線を書き込んで、実際の動作点を求める。</t>
    <phoneticPr fontId="2"/>
  </si>
  <si>
    <t>Ps=aQ^2として、</t>
  </si>
  <si>
    <t>(0.5Q, 0.25Ps), (0.7Q, 0.5Ps), (Q, Ps), (1.4Q, 2Ps)の二次曲線を書き入れる</t>
    <phoneticPr fontId="2"/>
  </si>
  <si>
    <t>交点を実際の動作点とする</t>
    <phoneticPr fontId="2"/>
  </si>
  <si>
    <t>排風量</t>
    <phoneticPr fontId="2"/>
  </si>
  <si>
    <t>静圧</t>
    <phoneticPr fontId="2"/>
  </si>
  <si>
    <t>　　　　　　　　　　　　　　　ファン軸動力M(kW)＝(Q(m^3/min)x静圧Psf)/(ファン静圧効率ηsf(%))//Q*3</t>
    <phoneticPr fontId="1"/>
  </si>
  <si>
    <t>ダクト静圧</t>
    <rPh sb="3" eb="5">
      <t>セイアツ</t>
    </rPh>
    <phoneticPr fontId="1"/>
  </si>
  <si>
    <t>Ps＝αW^2</t>
    <phoneticPr fontId="1"/>
  </si>
  <si>
    <t>→　動作点</t>
    <rPh sb="2" eb="5">
      <t>ドウサテン</t>
    </rPh>
    <phoneticPr fontId="1"/>
  </si>
  <si>
    <t>騒音//Q＊5</t>
    <rPh sb="0" eb="2">
      <t>ソウオン</t>
    </rPh>
    <phoneticPr fontId="1"/>
  </si>
  <si>
    <t>回転数</t>
    <rPh sb="0" eb="3">
      <t>カイテンスウ</t>
    </rPh>
    <phoneticPr fontId="1"/>
  </si>
  <si>
    <t>2000rpm</t>
    <phoneticPr fontId="1"/>
  </si>
  <si>
    <t>1500rpm</t>
    <phoneticPr fontId="1"/>
  </si>
  <si>
    <t>風量 Q(m^3/min)</t>
    <rPh sb="0" eb="2">
      <t>フウリョウ</t>
    </rPh>
    <phoneticPr fontId="1"/>
  </si>
  <si>
    <t>静圧Ps//Q*2</t>
    <rPh sb="0" eb="2">
      <t>セイアツ</t>
    </rPh>
    <phoneticPr fontId="1"/>
  </si>
  <si>
    <t>η　イータ</t>
    <phoneticPr fontId="1"/>
  </si>
  <si>
    <t>コツ
静圧の求め方</t>
    <rPh sb="4" eb="6">
      <t>セイアツ</t>
    </rPh>
    <rPh sb="7" eb="8">
      <t>モト</t>
    </rPh>
    <rPh sb="9" eb="10">
      <t>カタ</t>
    </rPh>
    <phoneticPr fontId="1"/>
  </si>
  <si>
    <t>吸入側　　　</t>
    <rPh sb="0" eb="3">
      <t>キュウニュウソク</t>
    </rPh>
    <phoneticPr fontId="5"/>
  </si>
  <si>
    <t>排気側</t>
    <rPh sb="0" eb="3">
      <t>ハイキソク</t>
    </rPh>
    <phoneticPr fontId="5"/>
  </si>
  <si>
    <t>　L　圧損</t>
    <rPh sb="3" eb="5">
      <t>アツソン</t>
    </rPh>
    <phoneticPr fontId="5"/>
  </si>
  <si>
    <t>S 静圧</t>
    <rPh sb="2" eb="4">
      <t>セイアツ</t>
    </rPh>
    <phoneticPr fontId="5"/>
  </si>
  <si>
    <t>V　速度圧</t>
    <rPh sb="2" eb="5">
      <t>ソクドアツ</t>
    </rPh>
    <phoneticPr fontId="5"/>
  </si>
  <si>
    <r>
      <t>　　　　　　　　　</t>
    </r>
    <r>
      <rPr>
        <b/>
        <sz val="11"/>
        <color indexed="10"/>
        <rFont val="ＭＳ Ｐゴシック"/>
        <family val="3"/>
        <charset val="128"/>
      </rPr>
      <t>S 静圧</t>
    </r>
    <rPh sb="11" eb="13">
      <t>セイアツ</t>
    </rPh>
    <phoneticPr fontId="5"/>
  </si>
  <si>
    <t>Pl=ζxPv
部分</t>
    <rPh sb="8" eb="10">
      <t>ブブン</t>
    </rPh>
    <phoneticPr fontId="5"/>
  </si>
  <si>
    <t>Plt=ΣPl
累計</t>
    <rPh sb="8" eb="10">
      <t>ルイケイ</t>
    </rPh>
    <phoneticPr fontId="5"/>
  </si>
  <si>
    <t>*</t>
    <phoneticPr fontId="5"/>
  </si>
  <si>
    <t>ファン前後の速度圧差＝62.4-62.4</t>
    <phoneticPr fontId="3"/>
  </si>
  <si>
    <t>圧損－速度圧</t>
    <rPh sb="0" eb="2">
      <t>アツソン</t>
    </rPh>
    <rPh sb="3" eb="5">
      <t>ソクド</t>
    </rPh>
    <rPh sb="5" eb="6">
      <t>アツ</t>
    </rPh>
    <phoneticPr fontId="5"/>
  </si>
  <si>
    <t>ファン前後の静圧差=740.765+126.048</t>
    <phoneticPr fontId="3"/>
  </si>
  <si>
    <t>ダクト系全圧力損失=678.365+188.448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</si>
</sst>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</fonts>
  <fills count="17">
    <fill>
      <patternFill patternType="none"/>
    </fill>
    <fill>
      <patternFill patternType="gray125"/>
    </fill>
    <fill>
      <patternFill patternType="solid">
        <fgColor rgb="FF99CC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969696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3">
    <xf numFmtId="0" fontId="0" fillId="0" borderId="0" xfId="0">
      <alignment vertical="center"/>
    </xf>
    <xf numFmtId="0" fontId="2" fillId="0" borderId="1" xfId="0" applyFont="1" applyBorder="1" applyAlignment="1"/>
    <xf numFmtId="0" fontId="2" fillId="0" borderId="2" xfId="0" applyFont="1" applyBorder="1" applyAlignment="1"/>
    <xf numFmtId="0" fontId="2" fillId="0" borderId="3" xfId="0" applyFont="1" applyBorder="1" applyAlignment="1"/>
    <xf numFmtId="0" fontId="2" fillId="0" borderId="4" xfId="0" applyFont="1" applyBorder="1" applyAlignment="1"/>
    <xf numFmtId="0" fontId="2" fillId="0" borderId="0" xfId="0" applyFont="1" applyAlignment="1"/>
    <xf numFmtId="0" fontId="3" fillId="2" borderId="0" xfId="0" applyFont="1" applyFill="1" applyAlignment="1">
      <alignment vertical="top" wrapText="1"/>
    </xf>
    <xf numFmtId="0" fontId="3" fillId="2" borderId="7" xfId="0" applyFont="1" applyFill="1" applyBorder="1" applyAlignment="1">
      <alignment vertical="top" wrapText="1"/>
    </xf>
    <xf numFmtId="0" fontId="3" fillId="3" borderId="8" xfId="0" applyFont="1" applyFill="1" applyBorder="1" applyAlignment="1">
      <alignment vertical="top" wrapText="1"/>
    </xf>
    <xf numFmtId="0" fontId="3" fillId="3" borderId="0" xfId="0" applyFont="1" applyFill="1" applyAlignment="1">
      <alignment vertical="top" wrapText="1"/>
    </xf>
    <xf numFmtId="0" fontId="3" fillId="3" borderId="6" xfId="0" applyFont="1" applyFill="1" applyBorder="1" applyAlignment="1">
      <alignment vertical="top" wrapText="1"/>
    </xf>
    <xf numFmtId="0" fontId="3" fillId="3" borderId="9" xfId="0" applyFont="1" applyFill="1" applyBorder="1" applyAlignment="1">
      <alignment vertical="top" wrapText="1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5" xfId="0" applyFont="1" applyBorder="1" applyAlignment="1">
      <alignment horizontal="right" vertical="top" wrapText="1"/>
    </xf>
    <xf numFmtId="0" fontId="3" fillId="4" borderId="8" xfId="0" applyFont="1" applyFill="1" applyBorder="1" applyAlignment="1">
      <alignment vertical="top" wrapText="1"/>
    </xf>
    <xf numFmtId="0" fontId="3" fillId="0" borderId="8" xfId="0" applyFont="1" applyBorder="1" applyAlignment="1">
      <alignment horizontal="right" vertical="top" wrapText="1"/>
    </xf>
    <xf numFmtId="0" fontId="3" fillId="0" borderId="8" xfId="0" applyFont="1" applyBorder="1" applyAlignment="1">
      <alignment vertical="top" wrapText="1"/>
    </xf>
    <xf numFmtId="0" fontId="2" fillId="0" borderId="5" xfId="0" applyFont="1" applyBorder="1" applyAlignment="1">
      <alignment horizontal="right" vertical="top"/>
    </xf>
    <xf numFmtId="0" fontId="3" fillId="5" borderId="8" xfId="0" applyFont="1" applyFill="1" applyBorder="1" applyAlignment="1">
      <alignment vertical="top" wrapText="1"/>
    </xf>
    <xf numFmtId="0" fontId="3" fillId="6" borderId="8" xfId="0" applyFont="1" applyFill="1" applyBorder="1" applyAlignment="1">
      <alignment vertical="top" wrapText="1"/>
    </xf>
    <xf numFmtId="0" fontId="2" fillId="0" borderId="5" xfId="0" applyFont="1" applyBorder="1" applyAlignment="1"/>
    <xf numFmtId="0" fontId="3" fillId="8" borderId="8" xfId="0" applyFont="1" applyFill="1" applyBorder="1" applyAlignment="1">
      <alignment vertical="top" wrapText="1"/>
    </xf>
    <xf numFmtId="0" fontId="2" fillId="0" borderId="5" xfId="0" applyFont="1" applyBorder="1" applyAlignment="1">
      <alignment horizontal="right"/>
    </xf>
    <xf numFmtId="0" fontId="3" fillId="7" borderId="8" xfId="0" applyFont="1" applyFill="1" applyBorder="1" applyAlignment="1">
      <alignment vertical="top" wrapText="1"/>
    </xf>
    <xf numFmtId="0" fontId="2" fillId="0" borderId="4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2" fillId="0" borderId="2" xfId="0" applyFont="1" applyBorder="1" applyAlignment="1">
      <alignment horizontal="right" vertical="top" wrapText="1"/>
    </xf>
    <xf numFmtId="0" fontId="3" fillId="4" borderId="2" xfId="0" applyFont="1" applyFill="1" applyBorder="1" applyAlignment="1">
      <alignment vertical="top" wrapText="1"/>
    </xf>
    <xf numFmtId="0" fontId="3" fillId="0" borderId="2" xfId="0" applyFont="1" applyBorder="1" applyAlignment="1">
      <alignment horizontal="right" vertical="top" wrapText="1"/>
    </xf>
    <xf numFmtId="0" fontId="3" fillId="0" borderId="2" xfId="0" applyFont="1" applyBorder="1" applyAlignment="1">
      <alignment vertical="top" wrapText="1"/>
    </xf>
    <xf numFmtId="0" fontId="2" fillId="0" borderId="2" xfId="0" applyFont="1" applyBorder="1" applyAlignment="1">
      <alignment horizontal="right" vertical="top"/>
    </xf>
    <xf numFmtId="0" fontId="2" fillId="10" borderId="7" xfId="0" applyFont="1" applyFill="1" applyBorder="1" applyAlignment="1"/>
    <xf numFmtId="0" fontId="2" fillId="10" borderId="0" xfId="0" applyFont="1" applyFill="1" applyAlignment="1"/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2" fillId="10" borderId="5" xfId="0" applyFont="1" applyFill="1" applyBorder="1" applyAlignment="1">
      <alignment horizontal="right" vertical="top" wrapText="1"/>
    </xf>
    <xf numFmtId="0" fontId="3" fillId="10" borderId="8" xfId="0" applyFont="1" applyFill="1" applyBorder="1" applyAlignment="1">
      <alignment vertical="top" wrapText="1"/>
    </xf>
    <xf numFmtId="0" fontId="3" fillId="10" borderId="8" xfId="0" applyFont="1" applyFill="1" applyBorder="1" applyAlignment="1">
      <alignment horizontal="right" vertical="top" wrapText="1"/>
    </xf>
    <xf numFmtId="0" fontId="3" fillId="10" borderId="2" xfId="0" applyFont="1" applyFill="1" applyBorder="1" applyAlignment="1">
      <alignment horizontal="right" vertical="top" wrapText="1"/>
    </xf>
    <xf numFmtId="0" fontId="3" fillId="12" borderId="0" xfId="0" applyFont="1" applyFill="1" applyAlignment="1">
      <alignment vertical="top" wrapText="1"/>
    </xf>
    <xf numFmtId="0" fontId="3" fillId="12" borderId="2" xfId="0" applyFont="1" applyFill="1" applyBorder="1" applyAlignment="1">
      <alignment horizontal="right" vertical="top" wrapText="1"/>
    </xf>
    <xf numFmtId="0" fontId="3" fillId="12" borderId="8" xfId="0" applyFont="1" applyFill="1" applyBorder="1" applyAlignment="1">
      <alignment vertical="top" wrapText="1"/>
    </xf>
    <xf numFmtId="0" fontId="3" fillId="12" borderId="8" xfId="0" applyFont="1" applyFill="1" applyBorder="1" applyAlignment="1">
      <alignment horizontal="right" vertical="top" wrapText="1"/>
    </xf>
    <xf numFmtId="0" fontId="3" fillId="11" borderId="8" xfId="0" applyFont="1" applyFill="1" applyBorder="1" applyAlignment="1">
      <alignment vertical="top" wrapText="1"/>
    </xf>
    <xf numFmtId="0" fontId="3" fillId="11" borderId="2" xfId="0" applyFont="1" applyFill="1" applyBorder="1" applyAlignment="1">
      <alignment horizontal="right" vertical="top" wrapText="1"/>
    </xf>
    <xf numFmtId="0" fontId="3" fillId="11" borderId="8" xfId="0" applyFont="1" applyFill="1" applyBorder="1" applyAlignment="1">
      <alignment horizontal="right" vertical="top" wrapText="1"/>
    </xf>
    <xf numFmtId="0" fontId="3" fillId="10" borderId="0" xfId="0" applyFont="1" applyFill="1" applyAlignment="1">
      <alignment vertical="top" wrapText="1"/>
    </xf>
    <xf numFmtId="0" fontId="3" fillId="13" borderId="8" xfId="0" applyFont="1" applyFill="1" applyBorder="1" applyAlignment="1">
      <alignment vertical="top" wrapText="1"/>
    </xf>
    <xf numFmtId="0" fontId="3" fillId="13" borderId="2" xfId="0" applyFont="1" applyFill="1" applyBorder="1" applyAlignment="1">
      <alignment horizontal="right" vertical="top" wrapText="1"/>
    </xf>
    <xf numFmtId="0" fontId="3" fillId="13" borderId="8" xfId="0" applyFont="1" applyFill="1" applyBorder="1" applyAlignment="1">
      <alignment horizontal="right" vertical="top" wrapText="1"/>
    </xf>
    <xf numFmtId="0" fontId="3" fillId="14" borderId="6" xfId="0" applyFont="1" applyFill="1" applyBorder="1" applyAlignment="1">
      <alignment vertical="top" wrapText="1"/>
    </xf>
    <xf numFmtId="0" fontId="3" fillId="14" borderId="2" xfId="0" applyFont="1" applyFill="1" applyBorder="1" applyAlignment="1">
      <alignment horizontal="right" vertical="top" wrapText="1"/>
    </xf>
    <xf numFmtId="0" fontId="3" fillId="14" borderId="8" xfId="0" applyFont="1" applyFill="1" applyBorder="1" applyAlignment="1">
      <alignment vertical="top" wrapText="1"/>
    </xf>
    <xf numFmtId="0" fontId="3" fillId="14" borderId="8" xfId="0" applyFont="1" applyFill="1" applyBorder="1" applyAlignment="1">
      <alignment horizontal="right" vertical="top" wrapText="1"/>
    </xf>
    <xf numFmtId="0" fontId="3" fillId="15" borderId="2" xfId="0" applyFont="1" applyFill="1" applyBorder="1" applyAlignment="1">
      <alignment horizontal="right" vertical="top" wrapText="1"/>
    </xf>
    <xf numFmtId="0" fontId="3" fillId="16" borderId="8" xfId="0" applyFont="1" applyFill="1" applyBorder="1" applyAlignment="1">
      <alignment horizontal="right" vertical="top" wrapText="1"/>
    </xf>
    <xf numFmtId="0" fontId="3" fillId="15" borderId="8" xfId="0" applyFont="1" applyFill="1" applyBorder="1" applyAlignment="1">
      <alignment horizontal="left" vertical="top" wrapText="1"/>
    </xf>
    <xf numFmtId="0" fontId="2" fillId="0" borderId="7" xfId="0" applyFont="1" applyBorder="1" applyAlignment="1"/>
    <xf numFmtId="0" fontId="2" fillId="0" borderId="0" xfId="0" applyFont="1" applyAlignment="1"/>
    <xf numFmtId="0" fontId="2" fillId="10" borderId="1" xfId="0" applyFont="1" applyFill="1" applyBorder="1" applyAlignment="1"/>
    <xf numFmtId="0" fontId="2" fillId="10" borderId="4" xfId="0" applyFont="1" applyFill="1" applyBorder="1" applyAlignment="1"/>
    <xf numFmtId="0" fontId="2" fillId="9" borderId="1" xfId="0" applyFont="1" applyFill="1" applyBorder="1" applyAlignment="1"/>
    <xf numFmtId="0" fontId="2" fillId="9" borderId="4" xfId="0" applyFont="1" applyFill="1" applyBorder="1" applyAlignment="1"/>
    <xf numFmtId="0" fontId="2" fillId="10" borderId="7" xfId="0" applyFont="1" applyFill="1" applyBorder="1" applyAlignment="1"/>
    <xf numFmtId="0" fontId="2" fillId="10" borderId="0" xfId="0" applyFont="1" applyFill="1" applyAlignment="1"/>
    <xf numFmtId="0" fontId="3" fillId="3" borderId="12" xfId="0" applyFont="1" applyFill="1" applyBorder="1" applyAlignment="1">
      <alignment vertical="top" wrapText="1"/>
    </xf>
    <xf numFmtId="0" fontId="3" fillId="3" borderId="9" xfId="0" applyFont="1" applyFill="1" applyBorder="1" applyAlignment="1">
      <alignment vertical="top" wrapText="1"/>
    </xf>
    <xf numFmtId="0" fontId="3" fillId="3" borderId="8" xfId="0" applyFont="1" applyFill="1" applyBorder="1" applyAlignment="1">
      <alignment vertical="top" wrapText="1"/>
    </xf>
    <xf numFmtId="0" fontId="3" fillId="3" borderId="11" xfId="0" applyFont="1" applyFill="1" applyBorder="1" applyAlignment="1">
      <alignment vertical="top" wrapText="1"/>
    </xf>
    <xf numFmtId="0" fontId="3" fillId="3" borderId="6" xfId="0" applyFont="1" applyFill="1" applyBorder="1" applyAlignment="1">
      <alignment vertical="top" wrapText="1"/>
    </xf>
    <xf numFmtId="0" fontId="3" fillId="3" borderId="5" xfId="0" applyFont="1" applyFill="1" applyBorder="1" applyAlignment="1">
      <alignment vertical="top" wrapText="1"/>
    </xf>
    <xf numFmtId="0" fontId="3" fillId="13" borderId="11" xfId="0" applyFont="1" applyFill="1" applyBorder="1" applyAlignment="1">
      <alignment vertical="top" wrapText="1"/>
    </xf>
    <xf numFmtId="0" fontId="3" fillId="13" borderId="6" xfId="0" applyFont="1" applyFill="1" applyBorder="1" applyAlignment="1">
      <alignment vertical="top" wrapText="1"/>
    </xf>
    <xf numFmtId="0" fontId="3" fillId="13" borderId="5" xfId="0" applyFont="1" applyFill="1" applyBorder="1" applyAlignment="1">
      <alignment vertical="top" wrapText="1"/>
    </xf>
    <xf numFmtId="0" fontId="2" fillId="0" borderId="13" xfId="0" applyFont="1" applyBorder="1" applyAlignment="1"/>
    <xf numFmtId="0" fontId="2" fillId="0" borderId="14" xfId="0" applyFont="1" applyBorder="1" applyAlignment="1"/>
    <xf numFmtId="0" fontId="3" fillId="12" borderId="11" xfId="0" applyFont="1" applyFill="1" applyBorder="1" applyAlignment="1">
      <alignment vertical="top" wrapText="1"/>
    </xf>
    <xf numFmtId="0" fontId="3" fillId="12" borderId="6" xfId="0" applyFont="1" applyFill="1" applyBorder="1" applyAlignment="1">
      <alignment vertical="top" wrapText="1"/>
    </xf>
    <xf numFmtId="0" fontId="3" fillId="10" borderId="11" xfId="0" applyFont="1" applyFill="1" applyBorder="1" applyAlignment="1">
      <alignment vertical="top" wrapText="1"/>
    </xf>
    <xf numFmtId="0" fontId="3" fillId="10" borderId="6" xfId="0" applyFont="1" applyFill="1" applyBorder="1" applyAlignment="1">
      <alignment vertical="top" wrapText="1"/>
    </xf>
    <xf numFmtId="0" fontId="3" fillId="11" borderId="11" xfId="0" applyFont="1" applyFill="1" applyBorder="1" applyAlignment="1">
      <alignment vertical="top" wrapText="1"/>
    </xf>
    <xf numFmtId="0" fontId="3" fillId="11" borderId="6" xfId="0" applyFont="1" applyFill="1" applyBorder="1" applyAlignment="1">
      <alignment vertical="top" wrapText="1"/>
    </xf>
    <xf numFmtId="0" fontId="2" fillId="11" borderId="13" xfId="0" applyFont="1" applyFill="1" applyBorder="1" applyAlignment="1">
      <alignment vertical="top" wrapText="1"/>
    </xf>
    <xf numFmtId="0" fontId="0" fillId="11" borderId="14" xfId="0" applyFill="1" applyBorder="1" applyAlignment="1">
      <alignment vertical="top" wrapText="1"/>
    </xf>
    <xf numFmtId="0" fontId="0" fillId="11" borderId="7" xfId="0" applyFill="1" applyBorder="1" applyAlignment="1">
      <alignment vertical="top" wrapText="1"/>
    </xf>
    <xf numFmtId="0" fontId="0" fillId="11" borderId="0" xfId="0" applyFill="1" applyAlignment="1">
      <alignment vertical="top" wrapText="1"/>
    </xf>
    <xf numFmtId="0" fontId="0" fillId="11" borderId="10" xfId="0" applyFill="1" applyBorder="1" applyAlignment="1">
      <alignment vertical="top" wrapText="1"/>
    </xf>
    <xf numFmtId="0" fontId="0" fillId="11" borderId="15" xfId="0" applyFill="1" applyBorder="1" applyAlignment="1">
      <alignment vertical="top" wrapText="1"/>
    </xf>
    <xf numFmtId="0" fontId="2" fillId="0" borderId="9" xfId="0" applyFont="1" applyBorder="1" applyAlignment="1"/>
    <xf numFmtId="0" fontId="3" fillId="2" borderId="6" xfId="0" applyFont="1" applyFill="1" applyBorder="1" applyAlignment="1">
      <alignment vertical="top" wrapText="1"/>
    </xf>
    <xf numFmtId="0" fontId="2" fillId="0" borderId="11" xfId="0" applyFont="1" applyBorder="1" applyAlignment="1">
      <alignment horizontal="right" vertical="top" wrapText="1"/>
    </xf>
    <xf numFmtId="0" fontId="2" fillId="0" borderId="6" xfId="0" applyFont="1" applyBorder="1" applyAlignment="1">
      <alignment horizontal="right" vertical="top" wrapText="1"/>
    </xf>
    <xf numFmtId="0" fontId="3" fillId="11" borderId="5" xfId="0" applyFont="1" applyFill="1" applyBorder="1" applyAlignment="1">
      <alignment vertical="top" wrapText="1"/>
    </xf>
    <xf numFmtId="0" fontId="3" fillId="12" borderId="13" xfId="0" applyFont="1" applyFill="1" applyBorder="1" applyAlignment="1">
      <alignment vertical="top" wrapText="1"/>
    </xf>
    <xf numFmtId="0" fontId="3" fillId="12" borderId="7" xfId="0" applyFont="1" applyFill="1" applyBorder="1" applyAlignment="1">
      <alignment vertical="top" wrapText="1"/>
    </xf>
    <xf numFmtId="0" fontId="3" fillId="12" borderId="10" xfId="0" applyFont="1" applyFill="1" applyBorder="1" applyAlignment="1">
      <alignment vertical="top" wrapText="1"/>
    </xf>
    <xf numFmtId="0" fontId="3" fillId="10" borderId="12" xfId="0" applyFont="1" applyFill="1" applyBorder="1" applyAlignment="1">
      <alignment vertical="top" wrapText="1"/>
    </xf>
    <xf numFmtId="0" fontId="3" fillId="10" borderId="9" xfId="0" applyFont="1" applyFill="1" applyBorder="1" applyAlignment="1">
      <alignment vertical="top" wrapText="1"/>
    </xf>
    <xf numFmtId="0" fontId="3" fillId="10" borderId="8" xfId="0" applyFont="1" applyFill="1" applyBorder="1" applyAlignment="1">
      <alignment vertical="top" wrapText="1"/>
    </xf>
    <xf numFmtId="0" fontId="3" fillId="14" borderId="6" xfId="0" applyFont="1" applyFill="1" applyBorder="1" applyAlignment="1">
      <alignment vertical="top" wrapText="1"/>
    </xf>
    <xf numFmtId="0" fontId="3" fillId="2" borderId="7" xfId="0" applyFont="1" applyFill="1" applyBorder="1" applyAlignment="1">
      <alignment vertical="top" wrapText="1"/>
    </xf>
    <xf numFmtId="0" fontId="0" fillId="0" borderId="0" xfId="0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gi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gif"/><Relationship Id="rId2" Type="http://schemas.openxmlformats.org/officeDocument/2006/relationships/image" Target="../media/image6.gif"/><Relationship Id="rId1" Type="http://schemas.openxmlformats.org/officeDocument/2006/relationships/image" Target="../media/image5.gif"/><Relationship Id="rId4" Type="http://schemas.openxmlformats.org/officeDocument/2006/relationships/image" Target="../media/image8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0</xdr:row>
      <xdr:rowOff>85725</xdr:rowOff>
    </xdr:from>
    <xdr:to>
      <xdr:col>18</xdr:col>
      <xdr:colOff>495300</xdr:colOff>
      <xdr:row>20</xdr:row>
      <xdr:rowOff>190500</xdr:rowOff>
    </xdr:to>
    <xdr:pic>
      <xdr:nvPicPr>
        <xdr:cNvPr id="107" name="図 106">
          <a:extLst>
            <a:ext uri="{FF2B5EF4-FFF2-40B4-BE49-F238E27FC236}">
              <a16:creationId xmlns:a16="http://schemas.microsoft.com/office/drawing/2014/main" id="{7947925F-4F62-03D1-CE5F-AD1D46F74F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9150" y="85725"/>
          <a:ext cx="12020550" cy="4867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104775</xdr:colOff>
      <xdr:row>22</xdr:row>
      <xdr:rowOff>38100</xdr:rowOff>
    </xdr:from>
    <xdr:to>
      <xdr:col>18</xdr:col>
      <xdr:colOff>390525</xdr:colOff>
      <xdr:row>39</xdr:row>
      <xdr:rowOff>219075</xdr:rowOff>
    </xdr:to>
    <xdr:pic>
      <xdr:nvPicPr>
        <xdr:cNvPr id="111" name="図 110">
          <a:extLst>
            <a:ext uri="{FF2B5EF4-FFF2-40B4-BE49-F238E27FC236}">
              <a16:creationId xmlns:a16="http://schemas.microsoft.com/office/drawing/2014/main" id="{E15BE554-8275-BEE3-F61F-A35F1B3EB8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5" y="5276850"/>
          <a:ext cx="11944350" cy="422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8</xdr:col>
      <xdr:colOff>180975</xdr:colOff>
      <xdr:row>13</xdr:row>
      <xdr:rowOff>123825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15B93C9A-E278-C6FC-A08D-F62B1AE068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238125"/>
          <a:ext cx="4981575" cy="2981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466725</xdr:colOff>
      <xdr:row>1</xdr:row>
      <xdr:rowOff>171450</xdr:rowOff>
    </xdr:from>
    <xdr:to>
      <xdr:col>2</xdr:col>
      <xdr:colOff>133350</xdr:colOff>
      <xdr:row>7</xdr:row>
      <xdr:rowOff>83331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38B9F521-0CD0-E6EF-A510-E8922FE5B9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409575"/>
          <a:ext cx="1038225" cy="18835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20</xdr:col>
      <xdr:colOff>0</xdr:colOff>
      <xdr:row>11</xdr:row>
      <xdr:rowOff>73785</xdr:rowOff>
    </xdr:from>
    <xdr:to>
      <xdr:col>25</xdr:col>
      <xdr:colOff>543327</xdr:colOff>
      <xdr:row>11</xdr:row>
      <xdr:rowOff>93908</xdr:rowOff>
    </xdr:to>
    <xdr:cxnSp macro="">
      <xdr:nvCxnSpPr>
        <xdr:cNvPr id="39" name="直線コネクタ 38">
          <a:extLst>
            <a:ext uri="{FF2B5EF4-FFF2-40B4-BE49-F238E27FC236}">
              <a16:creationId xmlns:a16="http://schemas.microsoft.com/office/drawing/2014/main" id="{4534E78A-B9D3-4E9E-90BE-BB27B5B99F77}"/>
            </a:ext>
          </a:extLst>
        </xdr:cNvPr>
        <xdr:cNvCxnSpPr/>
      </xdr:nvCxnSpPr>
      <xdr:spPr>
        <a:xfrm flipV="1">
          <a:off x="596990" y="1616835"/>
          <a:ext cx="4061137" cy="20123"/>
        </a:xfrm>
        <a:prstGeom prst="line">
          <a:avLst/>
        </a:prstGeom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134154</xdr:colOff>
      <xdr:row>7</xdr:row>
      <xdr:rowOff>154278</xdr:rowOff>
    </xdr:from>
    <xdr:to>
      <xdr:col>23</xdr:col>
      <xdr:colOff>46954</xdr:colOff>
      <xdr:row>10</xdr:row>
      <xdr:rowOff>147571</xdr:rowOff>
    </xdr:to>
    <xdr:sp macro="" textlink="">
      <xdr:nvSpPr>
        <xdr:cNvPr id="40" name="涙形 39">
          <a:extLst>
            <a:ext uri="{FF2B5EF4-FFF2-40B4-BE49-F238E27FC236}">
              <a16:creationId xmlns:a16="http://schemas.microsoft.com/office/drawing/2014/main" id="{F29B2108-FB26-4928-853F-3EFC6DFDCE0A}"/>
            </a:ext>
          </a:extLst>
        </xdr:cNvPr>
        <xdr:cNvSpPr/>
      </xdr:nvSpPr>
      <xdr:spPr>
        <a:xfrm>
          <a:off x="2191554" y="1011528"/>
          <a:ext cx="598600" cy="507643"/>
        </a:xfrm>
        <a:prstGeom prst="teardrop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22</xdr:col>
      <xdr:colOff>677482</xdr:colOff>
      <xdr:row>7</xdr:row>
      <xdr:rowOff>160986</xdr:rowOff>
    </xdr:from>
    <xdr:to>
      <xdr:col>23</xdr:col>
      <xdr:colOff>389049</xdr:colOff>
      <xdr:row>9</xdr:row>
      <xdr:rowOff>0</xdr:rowOff>
    </xdr:to>
    <xdr:sp macro="" textlink="">
      <xdr:nvSpPr>
        <xdr:cNvPr id="41" name="正方形/長方形 40">
          <a:extLst>
            <a:ext uri="{FF2B5EF4-FFF2-40B4-BE49-F238E27FC236}">
              <a16:creationId xmlns:a16="http://schemas.microsoft.com/office/drawing/2014/main" id="{213FFE41-0A98-4970-8A04-5556D84C451F}"/>
            </a:ext>
          </a:extLst>
        </xdr:cNvPr>
        <xdr:cNvSpPr/>
      </xdr:nvSpPr>
      <xdr:spPr>
        <a:xfrm>
          <a:off x="2734882" y="1018236"/>
          <a:ext cx="397367" cy="181914"/>
        </a:xfrm>
        <a:prstGeom prst="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20</xdr:col>
      <xdr:colOff>0</xdr:colOff>
      <xdr:row>8</xdr:row>
      <xdr:rowOff>133640</xdr:rowOff>
    </xdr:from>
    <xdr:to>
      <xdr:col>21</xdr:col>
      <xdr:colOff>677483</xdr:colOff>
      <xdr:row>10</xdr:row>
      <xdr:rowOff>60370</xdr:rowOff>
    </xdr:to>
    <xdr:sp macro="" textlink="">
      <xdr:nvSpPr>
        <xdr:cNvPr id="42" name="フリーフォーム: 図形 41">
          <a:extLst>
            <a:ext uri="{FF2B5EF4-FFF2-40B4-BE49-F238E27FC236}">
              <a16:creationId xmlns:a16="http://schemas.microsoft.com/office/drawing/2014/main" id="{C318D07E-9D7F-48C0-BB31-CF83CE0FEA84}"/>
            </a:ext>
          </a:extLst>
        </xdr:cNvPr>
        <xdr:cNvSpPr/>
      </xdr:nvSpPr>
      <xdr:spPr>
        <a:xfrm>
          <a:off x="677483" y="1162340"/>
          <a:ext cx="1371600" cy="269630"/>
        </a:xfrm>
        <a:custGeom>
          <a:avLst/>
          <a:gdLst>
            <a:gd name="connsiteX0" fmla="*/ 0 w 1368380"/>
            <a:gd name="connsiteY0" fmla="*/ 181624 h 275532"/>
            <a:gd name="connsiteX1" fmla="*/ 26831 w 1368380"/>
            <a:gd name="connsiteY1" fmla="*/ 107839 h 275532"/>
            <a:gd name="connsiteX2" fmla="*/ 53662 w 1368380"/>
            <a:gd name="connsiteY2" fmla="*/ 74300 h 275532"/>
            <a:gd name="connsiteX3" fmla="*/ 107323 w 1368380"/>
            <a:gd name="connsiteY3" fmla="*/ 13930 h 275532"/>
            <a:gd name="connsiteX4" fmla="*/ 134154 w 1368380"/>
            <a:gd name="connsiteY4" fmla="*/ 515 h 275532"/>
            <a:gd name="connsiteX5" fmla="*/ 228063 w 1368380"/>
            <a:gd name="connsiteY5" fmla="*/ 7222 h 275532"/>
            <a:gd name="connsiteX6" fmla="*/ 315264 w 1368380"/>
            <a:gd name="connsiteY6" fmla="*/ 101131 h 275532"/>
            <a:gd name="connsiteX7" fmla="*/ 328679 w 1368380"/>
            <a:gd name="connsiteY7" fmla="*/ 127962 h 275532"/>
            <a:gd name="connsiteX8" fmla="*/ 342095 w 1368380"/>
            <a:gd name="connsiteY8" fmla="*/ 141377 h 275532"/>
            <a:gd name="connsiteX9" fmla="*/ 362218 w 1368380"/>
            <a:gd name="connsiteY9" fmla="*/ 168208 h 275532"/>
            <a:gd name="connsiteX10" fmla="*/ 415880 w 1368380"/>
            <a:gd name="connsiteY10" fmla="*/ 215162 h 275532"/>
            <a:gd name="connsiteX11" fmla="*/ 469542 w 1368380"/>
            <a:gd name="connsiteY11" fmla="*/ 235286 h 275532"/>
            <a:gd name="connsiteX12" fmla="*/ 509788 w 1368380"/>
            <a:gd name="connsiteY12" fmla="*/ 215162 h 275532"/>
            <a:gd name="connsiteX13" fmla="*/ 543327 w 1368380"/>
            <a:gd name="connsiteY13" fmla="*/ 174916 h 275532"/>
            <a:gd name="connsiteX14" fmla="*/ 576866 w 1368380"/>
            <a:gd name="connsiteY14" fmla="*/ 141377 h 275532"/>
            <a:gd name="connsiteX15" fmla="*/ 617112 w 1368380"/>
            <a:gd name="connsiteY15" fmla="*/ 87715 h 275532"/>
            <a:gd name="connsiteX16" fmla="*/ 664066 w 1368380"/>
            <a:gd name="connsiteY16" fmla="*/ 34053 h 275532"/>
            <a:gd name="connsiteX17" fmla="*/ 684190 w 1368380"/>
            <a:gd name="connsiteY17" fmla="*/ 27346 h 275532"/>
            <a:gd name="connsiteX18" fmla="*/ 737852 w 1368380"/>
            <a:gd name="connsiteY18" fmla="*/ 7222 h 275532"/>
            <a:gd name="connsiteX19" fmla="*/ 791514 w 1368380"/>
            <a:gd name="connsiteY19" fmla="*/ 13930 h 275532"/>
            <a:gd name="connsiteX20" fmla="*/ 811637 w 1368380"/>
            <a:gd name="connsiteY20" fmla="*/ 34053 h 275532"/>
            <a:gd name="connsiteX21" fmla="*/ 831760 w 1368380"/>
            <a:gd name="connsiteY21" fmla="*/ 47469 h 275532"/>
            <a:gd name="connsiteX22" fmla="*/ 932376 w 1368380"/>
            <a:gd name="connsiteY22" fmla="*/ 134669 h 275532"/>
            <a:gd name="connsiteX23" fmla="*/ 979331 w 1368380"/>
            <a:gd name="connsiteY23" fmla="*/ 215162 h 275532"/>
            <a:gd name="connsiteX24" fmla="*/ 1019577 w 1368380"/>
            <a:gd name="connsiteY24" fmla="*/ 262117 h 275532"/>
            <a:gd name="connsiteX25" fmla="*/ 1086654 w 1368380"/>
            <a:gd name="connsiteY25" fmla="*/ 275532 h 275532"/>
            <a:gd name="connsiteX26" fmla="*/ 1113485 w 1368380"/>
            <a:gd name="connsiteY26" fmla="*/ 268824 h 275532"/>
            <a:gd name="connsiteX27" fmla="*/ 1153732 w 1368380"/>
            <a:gd name="connsiteY27" fmla="*/ 228578 h 275532"/>
            <a:gd name="connsiteX28" fmla="*/ 1173855 w 1368380"/>
            <a:gd name="connsiteY28" fmla="*/ 208455 h 275532"/>
            <a:gd name="connsiteX29" fmla="*/ 1234225 w 1368380"/>
            <a:gd name="connsiteY29" fmla="*/ 121254 h 275532"/>
            <a:gd name="connsiteX30" fmla="*/ 1254348 w 1368380"/>
            <a:gd name="connsiteY30" fmla="*/ 87715 h 275532"/>
            <a:gd name="connsiteX31" fmla="*/ 1261056 w 1368380"/>
            <a:gd name="connsiteY31" fmla="*/ 67592 h 275532"/>
            <a:gd name="connsiteX32" fmla="*/ 1287887 w 1368380"/>
            <a:gd name="connsiteY32" fmla="*/ 47469 h 275532"/>
            <a:gd name="connsiteX33" fmla="*/ 1354964 w 1368380"/>
            <a:gd name="connsiteY33" fmla="*/ 13930 h 275532"/>
            <a:gd name="connsiteX34" fmla="*/ 1368380 w 1368380"/>
            <a:gd name="connsiteY34" fmla="*/ 13930 h 275532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  <a:cxn ang="0">
              <a:pos x="connsiteX17" y="connsiteY17"/>
            </a:cxn>
            <a:cxn ang="0">
              <a:pos x="connsiteX18" y="connsiteY18"/>
            </a:cxn>
            <a:cxn ang="0">
              <a:pos x="connsiteX19" y="connsiteY19"/>
            </a:cxn>
            <a:cxn ang="0">
              <a:pos x="connsiteX20" y="connsiteY20"/>
            </a:cxn>
            <a:cxn ang="0">
              <a:pos x="connsiteX21" y="connsiteY21"/>
            </a:cxn>
            <a:cxn ang="0">
              <a:pos x="connsiteX22" y="connsiteY22"/>
            </a:cxn>
            <a:cxn ang="0">
              <a:pos x="connsiteX23" y="connsiteY23"/>
            </a:cxn>
            <a:cxn ang="0">
              <a:pos x="connsiteX24" y="connsiteY24"/>
            </a:cxn>
            <a:cxn ang="0">
              <a:pos x="connsiteX25" y="connsiteY25"/>
            </a:cxn>
            <a:cxn ang="0">
              <a:pos x="connsiteX26" y="connsiteY26"/>
            </a:cxn>
            <a:cxn ang="0">
              <a:pos x="connsiteX27" y="connsiteY27"/>
            </a:cxn>
            <a:cxn ang="0">
              <a:pos x="connsiteX28" y="connsiteY28"/>
            </a:cxn>
            <a:cxn ang="0">
              <a:pos x="connsiteX29" y="connsiteY29"/>
            </a:cxn>
            <a:cxn ang="0">
              <a:pos x="connsiteX30" y="connsiteY30"/>
            </a:cxn>
            <a:cxn ang="0">
              <a:pos x="connsiteX31" y="connsiteY31"/>
            </a:cxn>
            <a:cxn ang="0">
              <a:pos x="connsiteX32" y="connsiteY32"/>
            </a:cxn>
            <a:cxn ang="0">
              <a:pos x="connsiteX33" y="connsiteY33"/>
            </a:cxn>
            <a:cxn ang="0">
              <a:pos x="connsiteX34" y="connsiteY34"/>
            </a:cxn>
          </a:cxnLst>
          <a:rect l="l" t="t" r="r" b="b"/>
          <a:pathLst>
            <a:path w="1368380" h="275532">
              <a:moveTo>
                <a:pt x="0" y="181624"/>
              </a:moveTo>
              <a:cubicBezTo>
                <a:pt x="3523" y="171055"/>
                <a:pt x="19827" y="119512"/>
                <a:pt x="26831" y="107839"/>
              </a:cubicBezTo>
              <a:cubicBezTo>
                <a:pt x="34197" y="95562"/>
                <a:pt x="45072" y="85754"/>
                <a:pt x="53662" y="74300"/>
              </a:cubicBezTo>
              <a:cubicBezTo>
                <a:pt x="70675" y="51616"/>
                <a:pt x="77677" y="28752"/>
                <a:pt x="107323" y="13930"/>
              </a:cubicBezTo>
              <a:lnTo>
                <a:pt x="134154" y="515"/>
              </a:lnTo>
              <a:cubicBezTo>
                <a:pt x="165457" y="2751"/>
                <a:pt x="199283" y="-5291"/>
                <a:pt x="228063" y="7222"/>
              </a:cubicBezTo>
              <a:cubicBezTo>
                <a:pt x="240341" y="12560"/>
                <a:pt x="299942" y="78148"/>
                <a:pt x="315264" y="101131"/>
              </a:cubicBezTo>
              <a:cubicBezTo>
                <a:pt x="320811" y="109451"/>
                <a:pt x="323132" y="119642"/>
                <a:pt x="328679" y="127962"/>
              </a:cubicBezTo>
              <a:cubicBezTo>
                <a:pt x="332187" y="133224"/>
                <a:pt x="338046" y="136519"/>
                <a:pt x="342095" y="141377"/>
              </a:cubicBezTo>
              <a:cubicBezTo>
                <a:pt x="349252" y="149965"/>
                <a:pt x="354791" y="159852"/>
                <a:pt x="362218" y="168208"/>
              </a:cubicBezTo>
              <a:cubicBezTo>
                <a:pt x="376207" y="183946"/>
                <a:pt x="395477" y="204960"/>
                <a:pt x="415880" y="215162"/>
              </a:cubicBezTo>
              <a:cubicBezTo>
                <a:pt x="431922" y="223183"/>
                <a:pt x="452125" y="229480"/>
                <a:pt x="469542" y="235286"/>
              </a:cubicBezTo>
              <a:cubicBezTo>
                <a:pt x="482957" y="228578"/>
                <a:pt x="497308" y="223482"/>
                <a:pt x="509788" y="215162"/>
              </a:cubicBezTo>
              <a:cubicBezTo>
                <a:pt x="534023" y="199005"/>
                <a:pt x="526001" y="194718"/>
                <a:pt x="543327" y="174916"/>
              </a:cubicBezTo>
              <a:cubicBezTo>
                <a:pt x="553738" y="163017"/>
                <a:pt x="568732" y="154934"/>
                <a:pt x="576866" y="141377"/>
              </a:cubicBezTo>
              <a:cubicBezTo>
                <a:pt x="615311" y="77302"/>
                <a:pt x="577990" y="133359"/>
                <a:pt x="617112" y="87715"/>
              </a:cubicBezTo>
              <a:cubicBezTo>
                <a:pt x="635641" y="66097"/>
                <a:pt x="639719" y="51443"/>
                <a:pt x="664066" y="34053"/>
              </a:cubicBezTo>
              <a:cubicBezTo>
                <a:pt x="669820" y="29943"/>
                <a:pt x="677545" y="29762"/>
                <a:pt x="684190" y="27346"/>
              </a:cubicBezTo>
              <a:cubicBezTo>
                <a:pt x="702144" y="20817"/>
                <a:pt x="719965" y="13930"/>
                <a:pt x="737852" y="7222"/>
              </a:cubicBezTo>
              <a:cubicBezTo>
                <a:pt x="755739" y="9458"/>
                <a:pt x="774573" y="7770"/>
                <a:pt x="791514" y="13930"/>
              </a:cubicBezTo>
              <a:cubicBezTo>
                <a:pt x="800429" y="17172"/>
                <a:pt x="804350" y="27980"/>
                <a:pt x="811637" y="34053"/>
              </a:cubicBezTo>
              <a:cubicBezTo>
                <a:pt x="817830" y="39214"/>
                <a:pt x="825311" y="42632"/>
                <a:pt x="831760" y="47469"/>
              </a:cubicBezTo>
              <a:cubicBezTo>
                <a:pt x="858777" y="67732"/>
                <a:pt x="910069" y="104928"/>
                <a:pt x="932376" y="134669"/>
              </a:cubicBezTo>
              <a:cubicBezTo>
                <a:pt x="964499" y="177498"/>
                <a:pt x="947501" y="151502"/>
                <a:pt x="979331" y="215162"/>
              </a:cubicBezTo>
              <a:cubicBezTo>
                <a:pt x="992554" y="241608"/>
                <a:pt x="990552" y="247604"/>
                <a:pt x="1019577" y="262117"/>
              </a:cubicBezTo>
              <a:cubicBezTo>
                <a:pt x="1029579" y="267118"/>
                <a:pt x="1081607" y="274691"/>
                <a:pt x="1086654" y="275532"/>
              </a:cubicBezTo>
              <a:cubicBezTo>
                <a:pt x="1095598" y="273296"/>
                <a:pt x="1105933" y="274111"/>
                <a:pt x="1113485" y="268824"/>
              </a:cubicBezTo>
              <a:cubicBezTo>
                <a:pt x="1129028" y="257944"/>
                <a:pt x="1140316" y="241993"/>
                <a:pt x="1153732" y="228578"/>
              </a:cubicBezTo>
              <a:cubicBezTo>
                <a:pt x="1160440" y="221870"/>
                <a:pt x="1168163" y="216044"/>
                <a:pt x="1173855" y="208455"/>
              </a:cubicBezTo>
              <a:cubicBezTo>
                <a:pt x="1197751" y="176593"/>
                <a:pt x="1211006" y="159953"/>
                <a:pt x="1234225" y="121254"/>
              </a:cubicBezTo>
              <a:cubicBezTo>
                <a:pt x="1240933" y="110074"/>
                <a:pt x="1248517" y="99376"/>
                <a:pt x="1254348" y="87715"/>
              </a:cubicBezTo>
              <a:cubicBezTo>
                <a:pt x="1257510" y="81391"/>
                <a:pt x="1256529" y="73024"/>
                <a:pt x="1261056" y="67592"/>
              </a:cubicBezTo>
              <a:cubicBezTo>
                <a:pt x="1268213" y="59004"/>
                <a:pt x="1278728" y="53880"/>
                <a:pt x="1287887" y="47469"/>
              </a:cubicBezTo>
              <a:cubicBezTo>
                <a:pt x="1321202" y="24148"/>
                <a:pt x="1320840" y="19617"/>
                <a:pt x="1354964" y="13930"/>
              </a:cubicBezTo>
              <a:cubicBezTo>
                <a:pt x="1359375" y="13195"/>
                <a:pt x="1363908" y="13930"/>
                <a:pt x="1368380" y="13930"/>
              </a:cubicBezTo>
            </a:path>
          </a:pathLst>
        </a:cu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20</xdr:col>
      <xdr:colOff>0</xdr:colOff>
      <xdr:row>12</xdr:row>
      <xdr:rowOff>46954</xdr:rowOff>
    </xdr:from>
    <xdr:to>
      <xdr:col>22</xdr:col>
      <xdr:colOff>0</xdr:colOff>
      <xdr:row>17</xdr:row>
      <xdr:rowOff>100617</xdr:rowOff>
    </xdr:to>
    <xdr:cxnSp macro="">
      <xdr:nvCxnSpPr>
        <xdr:cNvPr id="43" name="直線コネクタ 42">
          <a:extLst>
            <a:ext uri="{FF2B5EF4-FFF2-40B4-BE49-F238E27FC236}">
              <a16:creationId xmlns:a16="http://schemas.microsoft.com/office/drawing/2014/main" id="{379E0B3B-BF48-426B-9DEE-FEB38632460A}"/>
            </a:ext>
          </a:extLst>
        </xdr:cNvPr>
        <xdr:cNvCxnSpPr/>
      </xdr:nvCxnSpPr>
      <xdr:spPr>
        <a:xfrm>
          <a:off x="657359" y="1761454"/>
          <a:ext cx="1400041" cy="910913"/>
        </a:xfrm>
        <a:prstGeom prst="line">
          <a:avLst/>
        </a:prstGeom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664067</xdr:colOff>
      <xdr:row>9</xdr:row>
      <xdr:rowOff>100616</xdr:rowOff>
    </xdr:from>
    <xdr:to>
      <xdr:col>25</xdr:col>
      <xdr:colOff>482958</xdr:colOff>
      <xdr:row>9</xdr:row>
      <xdr:rowOff>100616</xdr:rowOff>
    </xdr:to>
    <xdr:cxnSp macro="">
      <xdr:nvCxnSpPr>
        <xdr:cNvPr id="44" name="直線コネクタ 43">
          <a:extLst>
            <a:ext uri="{FF2B5EF4-FFF2-40B4-BE49-F238E27FC236}">
              <a16:creationId xmlns:a16="http://schemas.microsoft.com/office/drawing/2014/main" id="{04AE513A-A458-4D0D-ADDB-709A0414B6B1}"/>
            </a:ext>
          </a:extLst>
        </xdr:cNvPr>
        <xdr:cNvCxnSpPr/>
      </xdr:nvCxnSpPr>
      <xdr:spPr>
        <a:xfrm>
          <a:off x="3407267" y="1300766"/>
          <a:ext cx="1190491" cy="0"/>
        </a:xfrm>
        <a:prstGeom prst="line">
          <a:avLst/>
        </a:prstGeom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623820</xdr:colOff>
      <xdr:row>5</xdr:row>
      <xdr:rowOff>26831</xdr:rowOff>
    </xdr:from>
    <xdr:to>
      <xdr:col>25</xdr:col>
      <xdr:colOff>489665</xdr:colOff>
      <xdr:row>9</xdr:row>
      <xdr:rowOff>80493</xdr:rowOff>
    </xdr:to>
    <xdr:cxnSp macro="">
      <xdr:nvCxnSpPr>
        <xdr:cNvPr id="45" name="直線コネクタ 44">
          <a:extLst>
            <a:ext uri="{FF2B5EF4-FFF2-40B4-BE49-F238E27FC236}">
              <a16:creationId xmlns:a16="http://schemas.microsoft.com/office/drawing/2014/main" id="{E2BCEDEF-6453-4577-85DE-8F80C354F17D}"/>
            </a:ext>
          </a:extLst>
        </xdr:cNvPr>
        <xdr:cNvCxnSpPr/>
      </xdr:nvCxnSpPr>
      <xdr:spPr>
        <a:xfrm>
          <a:off x="3367020" y="541181"/>
          <a:ext cx="1237445" cy="739462"/>
        </a:xfrm>
        <a:prstGeom prst="line">
          <a:avLst/>
        </a:prstGeom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53662</xdr:colOff>
      <xdr:row>8</xdr:row>
      <xdr:rowOff>127448</xdr:rowOff>
    </xdr:from>
    <xdr:to>
      <xdr:col>22</xdr:col>
      <xdr:colOff>60370</xdr:colOff>
      <xdr:row>17</xdr:row>
      <xdr:rowOff>73785</xdr:rowOff>
    </xdr:to>
    <xdr:cxnSp macro="">
      <xdr:nvCxnSpPr>
        <xdr:cNvPr id="46" name="直線矢印コネクタ 45">
          <a:extLst>
            <a:ext uri="{FF2B5EF4-FFF2-40B4-BE49-F238E27FC236}">
              <a16:creationId xmlns:a16="http://schemas.microsoft.com/office/drawing/2014/main" id="{6FC3358E-4C39-40FD-B951-04074F89F7D6}"/>
            </a:ext>
          </a:extLst>
        </xdr:cNvPr>
        <xdr:cNvCxnSpPr/>
      </xdr:nvCxnSpPr>
      <xdr:spPr>
        <a:xfrm flipH="1">
          <a:off x="2111062" y="1156148"/>
          <a:ext cx="6708" cy="1489387"/>
        </a:xfrm>
        <a:prstGeom prst="straightConnector1">
          <a:avLst/>
        </a:prstGeom>
        <a:ln>
          <a:solidFill>
            <a:srgbClr val="FF0000"/>
          </a:solidFill>
          <a:headEnd type="triangle"/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33539</xdr:colOff>
      <xdr:row>4</xdr:row>
      <xdr:rowOff>154278</xdr:rowOff>
    </xdr:from>
    <xdr:to>
      <xdr:col>26</xdr:col>
      <xdr:colOff>40247</xdr:colOff>
      <xdr:row>11</xdr:row>
      <xdr:rowOff>73785</xdr:rowOff>
    </xdr:to>
    <xdr:cxnSp macro="">
      <xdr:nvCxnSpPr>
        <xdr:cNvPr id="47" name="直線矢印コネクタ 46">
          <a:extLst>
            <a:ext uri="{FF2B5EF4-FFF2-40B4-BE49-F238E27FC236}">
              <a16:creationId xmlns:a16="http://schemas.microsoft.com/office/drawing/2014/main" id="{96BF7902-0CA3-4974-AD34-F1333E2AFD62}"/>
            </a:ext>
          </a:extLst>
        </xdr:cNvPr>
        <xdr:cNvCxnSpPr/>
      </xdr:nvCxnSpPr>
      <xdr:spPr>
        <a:xfrm>
          <a:off x="4834139" y="497178"/>
          <a:ext cx="6708" cy="1119657"/>
        </a:xfrm>
        <a:prstGeom prst="straightConnector1">
          <a:avLst/>
        </a:prstGeom>
        <a:ln>
          <a:solidFill>
            <a:srgbClr val="FF0000"/>
          </a:solidFill>
          <a:headEnd type="triangle"/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200025</xdr:colOff>
      <xdr:row>27</xdr:row>
      <xdr:rowOff>142875</xdr:rowOff>
    </xdr:from>
    <xdr:to>
      <xdr:col>19</xdr:col>
      <xdr:colOff>323850</xdr:colOff>
      <xdr:row>27</xdr:row>
      <xdr:rowOff>152400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1F424018-C6C0-DBE4-C3F3-609E6CEEE0D0}"/>
            </a:ext>
          </a:extLst>
        </xdr:cNvPr>
        <xdr:cNvCxnSpPr/>
      </xdr:nvCxnSpPr>
      <xdr:spPr>
        <a:xfrm flipV="1">
          <a:off x="2257425" y="9925050"/>
          <a:ext cx="11096625" cy="9525"/>
        </a:xfrm>
        <a:prstGeom prst="straightConnector1">
          <a:avLst/>
        </a:prstGeom>
        <a:ln>
          <a:headEnd type="triangle"/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152400</xdr:colOff>
      <xdr:row>31</xdr:row>
      <xdr:rowOff>142875</xdr:rowOff>
    </xdr:from>
    <xdr:to>
      <xdr:col>19</xdr:col>
      <xdr:colOff>257175</xdr:colOff>
      <xdr:row>31</xdr:row>
      <xdr:rowOff>142875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A0772898-A0CE-05E0-E6CD-82CB59DCC9B2}"/>
            </a:ext>
          </a:extLst>
        </xdr:cNvPr>
        <xdr:cNvCxnSpPr/>
      </xdr:nvCxnSpPr>
      <xdr:spPr>
        <a:xfrm>
          <a:off x="2209800" y="11258550"/>
          <a:ext cx="1107757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209550</xdr:colOff>
      <xdr:row>22</xdr:row>
      <xdr:rowOff>133350</xdr:rowOff>
    </xdr:from>
    <xdr:to>
      <xdr:col>19</xdr:col>
      <xdr:colOff>323850</xdr:colOff>
      <xdr:row>22</xdr:row>
      <xdr:rowOff>142875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66AF9747-77F3-C1A3-957F-71A231849D5A}"/>
            </a:ext>
          </a:extLst>
        </xdr:cNvPr>
        <xdr:cNvCxnSpPr/>
      </xdr:nvCxnSpPr>
      <xdr:spPr>
        <a:xfrm>
          <a:off x="2266950" y="8143875"/>
          <a:ext cx="11087100" cy="9525"/>
        </a:xfrm>
        <a:prstGeom prst="line">
          <a:avLst/>
        </a:prstGeom>
        <a:ln>
          <a:prstDash val="sysDash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257175</xdr:colOff>
      <xdr:row>18</xdr:row>
      <xdr:rowOff>133350</xdr:rowOff>
    </xdr:from>
    <xdr:to>
      <xdr:col>20</xdr:col>
      <xdr:colOff>561975</xdr:colOff>
      <xdr:row>34</xdr:row>
      <xdr:rowOff>114300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3F1DB52-E672-EFC9-E523-9B71E41019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29975" y="5534025"/>
          <a:ext cx="3048000" cy="390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561975</xdr:colOff>
      <xdr:row>21</xdr:row>
      <xdr:rowOff>0</xdr:rowOff>
    </xdr:from>
    <xdr:to>
      <xdr:col>7</xdr:col>
      <xdr:colOff>260873</xdr:colOff>
      <xdr:row>35</xdr:row>
      <xdr:rowOff>161925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57EA3F-B379-0531-607B-BB4BF8FA25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7775" y="6572250"/>
          <a:ext cx="3813698" cy="3609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123825</xdr:colOff>
      <xdr:row>21</xdr:row>
      <xdr:rowOff>228600</xdr:rowOff>
    </xdr:from>
    <xdr:to>
      <xdr:col>9</xdr:col>
      <xdr:colOff>276225</xdr:colOff>
      <xdr:row>35</xdr:row>
      <xdr:rowOff>141817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71212B71-C476-5069-E90F-4749CB87B5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96025" y="6343650"/>
          <a:ext cx="152400" cy="33612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21</xdr:row>
      <xdr:rowOff>0</xdr:rowOff>
    </xdr:from>
    <xdr:to>
      <xdr:col>6</xdr:col>
      <xdr:colOff>9525</xdr:colOff>
      <xdr:row>22</xdr:row>
      <xdr:rowOff>28575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B8EE95D2-191B-4765-0B27-B81B6CE836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0" y="17573625"/>
          <a:ext cx="695325" cy="381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ED5780-A27F-4BAE-9464-9FDB05825433}">
  <dimension ref="A1"/>
  <sheetViews>
    <sheetView topLeftCell="B34" workbookViewId="0">
      <selection activeCell="A50" sqref="A50"/>
    </sheetView>
  </sheetViews>
  <sheetFormatPr defaultRowHeight="18.75" x14ac:dyDescent="0.4"/>
  <sheetData/>
  <phoneticPr fontId="1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C6AD0F-926C-42CE-9DDF-5E560F595290}">
  <dimension ref="A1"/>
  <sheetViews>
    <sheetView workbookViewId="0">
      <selection activeCell="J2" sqref="J2"/>
    </sheetView>
  </sheetViews>
  <sheetFormatPr defaultRowHeight="18.75" x14ac:dyDescent="0.4"/>
  <sheetData/>
  <phoneticPr fontId="1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56D44C-0F82-415D-A05E-D3BD74A3F548}">
  <dimension ref="C2:AA50"/>
  <sheetViews>
    <sheetView tabSelected="1" topLeftCell="C20" workbookViewId="0">
      <selection activeCell="O38" sqref="O38"/>
    </sheetView>
  </sheetViews>
  <sheetFormatPr defaultRowHeight="18.75" x14ac:dyDescent="0.4"/>
  <sheetData>
    <row r="2" spans="3:27" x14ac:dyDescent="0.15">
      <c r="C2" s="1" t="s">
        <v>0</v>
      </c>
      <c r="D2" s="2" t="s">
        <v>1</v>
      </c>
      <c r="E2" s="3" t="s">
        <v>2</v>
      </c>
      <c r="F2" s="2" t="s">
        <v>3</v>
      </c>
      <c r="G2" s="3" t="s">
        <v>4</v>
      </c>
      <c r="H2" s="2" t="s">
        <v>5</v>
      </c>
      <c r="I2" s="3" t="s">
        <v>6</v>
      </c>
      <c r="J2" s="2" t="s">
        <v>7</v>
      </c>
      <c r="K2" s="3" t="s">
        <v>8</v>
      </c>
      <c r="L2" s="2" t="s">
        <v>9</v>
      </c>
      <c r="M2" s="3" t="s">
        <v>10</v>
      </c>
      <c r="N2" s="2" t="s">
        <v>11</v>
      </c>
      <c r="O2" s="4" t="s">
        <v>12</v>
      </c>
      <c r="P2" s="4" t="s">
        <v>13</v>
      </c>
      <c r="Q2" s="4" t="s">
        <v>14</v>
      </c>
      <c r="R2" s="4" t="s">
        <v>15</v>
      </c>
      <c r="S2" s="4"/>
    </row>
    <row r="3" spans="3:27" ht="45" x14ac:dyDescent="0.15">
      <c r="C3" s="5" ph="1"/>
      <c r="D3" s="91">
        <v>1</v>
      </c>
      <c r="E3" s="6" t="s" ph="1">
        <v>16</v>
      </c>
      <c r="F3" s="7" t="s" ph="1">
        <v>17</v>
      </c>
      <c r="G3" s="8" t="s" ph="1">
        <v>18</v>
      </c>
      <c r="H3" s="8" t="s" ph="1">
        <v>19</v>
      </c>
      <c r="I3" s="8" t="s" ph="1">
        <v>20</v>
      </c>
      <c r="J3" s="8" t="s" ph="1">
        <v>21</v>
      </c>
      <c r="K3" s="48" t="s" ph="1">
        <v>22</v>
      </c>
      <c r="L3" s="9" t="s" ph="1">
        <v>23</v>
      </c>
      <c r="M3" s="10" t="s" ph="1">
        <v>24</v>
      </c>
      <c r="N3" s="40" t="s" ph="1">
        <v>25</v>
      </c>
      <c r="O3" s="47"/>
      <c r="P3" s="51"/>
      <c r="Q3" s="44" t="s" ph="1">
        <v>26</v>
      </c>
      <c r="R3" s="83" t="s">
        <v>125</v>
      </c>
      <c r="S3" s="84"/>
      <c r="U3" s="34"/>
      <c r="V3" s="34"/>
      <c r="W3" s="34"/>
      <c r="X3" s="34"/>
      <c r="Y3" s="34"/>
      <c r="Z3" s="34"/>
      <c r="AA3" s="34"/>
    </row>
    <row r="4" spans="3:27" ht="22.5" x14ac:dyDescent="0.4">
      <c r="C4" s="89"/>
      <c r="D4" s="92"/>
      <c r="E4" s="90"/>
      <c r="F4" s="101"/>
      <c r="G4" s="66" t="s">
        <v>12</v>
      </c>
      <c r="H4" s="69" t="s">
        <v>27</v>
      </c>
      <c r="I4" s="69" t="s">
        <v>28</v>
      </c>
      <c r="J4" s="69" t="s">
        <v>29</v>
      </c>
      <c r="K4" s="72" t="s">
        <v>30</v>
      </c>
      <c r="L4" s="9" t="s" ph="1">
        <v>31</v>
      </c>
      <c r="M4" s="70"/>
      <c r="N4" s="94" t="s">
        <v>30</v>
      </c>
      <c r="O4" s="97"/>
      <c r="P4" s="100"/>
      <c r="Q4" s="81" t="s">
        <v>30</v>
      </c>
      <c r="R4" s="85"/>
      <c r="S4" s="86"/>
      <c r="U4" s="34" t="s">
        <v>126</v>
      </c>
      <c r="V4" s="34"/>
      <c r="W4" s="34"/>
      <c r="X4" s="34"/>
      <c r="Y4" s="34"/>
      <c r="Z4" s="34" t="s">
        <v>127</v>
      </c>
      <c r="AA4" s="34"/>
    </row>
    <row r="5" spans="3:27" ht="22.5" x14ac:dyDescent="0.4">
      <c r="C5" s="89"/>
      <c r="D5" s="92"/>
      <c r="E5" s="90"/>
      <c r="F5" s="101"/>
      <c r="G5" s="67"/>
      <c r="H5" s="70"/>
      <c r="I5" s="70"/>
      <c r="J5" s="70"/>
      <c r="K5" s="73"/>
      <c r="L5" s="9" t="s" ph="1">
        <v>32</v>
      </c>
      <c r="M5" s="70"/>
      <c r="N5" s="95"/>
      <c r="O5" s="98"/>
      <c r="P5" s="100"/>
      <c r="Q5" s="82"/>
      <c r="R5" s="85"/>
      <c r="S5" s="86"/>
      <c r="U5" s="34"/>
      <c r="V5" s="34"/>
      <c r="W5" s="34"/>
      <c r="X5" s="34"/>
      <c r="Y5" s="34"/>
      <c r="Z5" s="34"/>
      <c r="AA5" s="34"/>
    </row>
    <row r="6" spans="3:27" ht="24" x14ac:dyDescent="0.4">
      <c r="C6" s="89"/>
      <c r="D6" s="92"/>
      <c r="E6" s="90"/>
      <c r="F6" s="101"/>
      <c r="G6" s="68"/>
      <c r="H6" s="71"/>
      <c r="I6" s="71"/>
      <c r="J6" s="71"/>
      <c r="K6" s="74"/>
      <c r="L6" s="9" t="s">
        <v>33</v>
      </c>
      <c r="M6" s="71"/>
      <c r="N6" s="96"/>
      <c r="O6" s="99"/>
      <c r="P6" s="100"/>
      <c r="Q6" s="93"/>
      <c r="R6" s="85"/>
      <c r="S6" s="86"/>
      <c r="U6" s="34"/>
      <c r="V6" s="34"/>
      <c r="W6" s="34"/>
      <c r="X6" s="34"/>
      <c r="Y6" s="34"/>
      <c r="Z6" s="34"/>
      <c r="AA6" s="34"/>
    </row>
    <row r="7" spans="3:27" ht="22.5" x14ac:dyDescent="0.15">
      <c r="C7" s="12"/>
      <c r="D7" s="92"/>
      <c r="E7" s="90"/>
      <c r="F7" s="101"/>
      <c r="G7" s="66" t="s">
        <v>34</v>
      </c>
      <c r="H7" s="69" t="s">
        <v>35</v>
      </c>
      <c r="I7" s="69" t="s" ph="1">
        <v>36</v>
      </c>
      <c r="J7" s="69" t="s">
        <v>37</v>
      </c>
      <c r="K7" s="72" t="s">
        <v>38</v>
      </c>
      <c r="L7" s="11" t="s">
        <v>39</v>
      </c>
      <c r="M7" s="69" t="s">
        <v>42</v>
      </c>
      <c r="N7" s="77" t="s">
        <v>132</v>
      </c>
      <c r="O7" s="79" t="s">
        <v>133</v>
      </c>
      <c r="P7" s="51" t="s" ph="1">
        <v>43</v>
      </c>
      <c r="Q7" s="81" t="s" ph="1">
        <v>46</v>
      </c>
      <c r="R7" s="85"/>
      <c r="S7" s="86"/>
      <c r="U7" s="34"/>
      <c r="V7" s="34"/>
      <c r="W7" s="34"/>
      <c r="X7" s="34"/>
      <c r="Y7" s="34"/>
      <c r="Z7" s="34"/>
      <c r="AA7" s="35" t="s">
        <v>128</v>
      </c>
    </row>
    <row r="8" spans="3:27" ht="45" x14ac:dyDescent="0.4">
      <c r="C8" s="13"/>
      <c r="D8" s="92"/>
      <c r="E8" s="90"/>
      <c r="F8" s="101"/>
      <c r="G8" s="67"/>
      <c r="H8" s="70"/>
      <c r="I8" s="70"/>
      <c r="J8" s="70"/>
      <c r="K8" s="73"/>
      <c r="L8" s="11" t="s" ph="1">
        <v>40</v>
      </c>
      <c r="M8" s="70"/>
      <c r="N8" s="78"/>
      <c r="O8" s="80"/>
      <c r="P8" s="51" t="s" ph="1">
        <v>44</v>
      </c>
      <c r="Q8" s="82"/>
      <c r="R8" s="85"/>
      <c r="S8" s="86"/>
      <c r="U8" s="34"/>
      <c r="V8" s="34"/>
      <c r="W8" s="34"/>
      <c r="X8" s="34"/>
      <c r="Y8" s="34" t="s">
        <v>129</v>
      </c>
      <c r="Z8" s="34"/>
      <c r="AA8" s="34"/>
    </row>
    <row r="9" spans="3:27" ht="45" x14ac:dyDescent="0.4">
      <c r="C9" s="13"/>
      <c r="D9" s="92"/>
      <c r="E9" s="90"/>
      <c r="F9" s="101"/>
      <c r="G9" s="67"/>
      <c r="H9" s="70"/>
      <c r="I9" s="70"/>
      <c r="J9" s="70"/>
      <c r="K9" s="73"/>
      <c r="L9" s="11" t="s" ph="1">
        <v>41</v>
      </c>
      <c r="M9" s="70"/>
      <c r="N9" s="78"/>
      <c r="O9" s="80"/>
      <c r="P9" s="51" t="s" ph="1">
        <v>45</v>
      </c>
      <c r="Q9" s="82"/>
      <c r="R9" s="87"/>
      <c r="S9" s="88"/>
      <c r="U9" s="34"/>
      <c r="V9" s="34"/>
      <c r="W9" s="34"/>
      <c r="X9" s="34"/>
      <c r="Y9" s="34"/>
      <c r="Z9" s="34"/>
      <c r="AA9" s="34"/>
    </row>
    <row r="10" spans="3:27" ht="29.25" x14ac:dyDescent="0.4">
      <c r="C10" s="5"/>
      <c r="D10" s="27">
        <v>2</v>
      </c>
      <c r="E10" s="28" t="s">
        <v>47</v>
      </c>
      <c r="F10" s="28" t="s">
        <v>48</v>
      </c>
      <c r="G10" s="29">
        <v>0.24</v>
      </c>
      <c r="H10" s="29">
        <v>4.4999999999999998E-2</v>
      </c>
      <c r="I10" s="29">
        <v>24</v>
      </c>
      <c r="J10" s="29">
        <v>8.8000000000000007</v>
      </c>
      <c r="K10" s="49">
        <v>46.5</v>
      </c>
      <c r="L10" s="30"/>
      <c r="M10" s="29">
        <v>0.49</v>
      </c>
      <c r="N10" s="41">
        <f>K10*M10</f>
        <v>22.785</v>
      </c>
      <c r="O10" s="39">
        <v>22.785</v>
      </c>
      <c r="P10" s="52">
        <v>-22.785</v>
      </c>
      <c r="Q10" s="45">
        <f t="shared" ref="Q10:Q21" si="0">-K10+P10</f>
        <v>-69.284999999999997</v>
      </c>
      <c r="R10" s="62" t="s" ph="1">
        <v>49</v>
      </c>
      <c r="S10" s="63"/>
      <c r="T10" ph="1"/>
      <c r="U10" s="34"/>
      <c r="V10" s="34"/>
      <c r="W10" s="34"/>
      <c r="X10" s="34"/>
      <c r="Y10" s="34"/>
      <c r="Z10" s="34"/>
      <c r="AA10" s="34"/>
    </row>
    <row r="11" spans="3:27" ht="22.5" x14ac:dyDescent="0.15">
      <c r="C11" s="5"/>
      <c r="D11" s="31">
        <v>3</v>
      </c>
      <c r="E11" s="28" t="s">
        <v>50</v>
      </c>
      <c r="F11" s="28" t="s">
        <v>51</v>
      </c>
      <c r="G11" s="29">
        <v>0.24</v>
      </c>
      <c r="H11" s="29">
        <v>4.4999999999999998E-2</v>
      </c>
      <c r="I11" s="29">
        <v>24</v>
      </c>
      <c r="J11" s="29">
        <v>8.8000000000000007</v>
      </c>
      <c r="K11" s="49">
        <v>46.5</v>
      </c>
      <c r="L11" s="30" t="s" ph="1">
        <v>52</v>
      </c>
      <c r="M11" s="29">
        <v>0.39</v>
      </c>
      <c r="N11" s="41">
        <f>K11*M11</f>
        <v>18.135000000000002</v>
      </c>
      <c r="O11" s="39">
        <f>O10+N11</f>
        <v>40.92</v>
      </c>
      <c r="P11" s="52">
        <f>-O11</f>
        <v>-40.92</v>
      </c>
      <c r="Q11" s="45">
        <f t="shared" si="0"/>
        <v>-87.42</v>
      </c>
      <c r="R11" s="62"/>
      <c r="S11" s="63"/>
      <c r="U11" s="34" t="s">
        <v>130</v>
      </c>
      <c r="V11" s="34"/>
      <c r="W11" s="34"/>
      <c r="X11" s="34"/>
      <c r="Y11" s="34" t="s">
        <v>130</v>
      </c>
      <c r="Z11" s="34"/>
      <c r="AA11" s="34"/>
    </row>
    <row r="12" spans="3:27" ht="22.5" x14ac:dyDescent="0.15">
      <c r="C12" s="5"/>
      <c r="D12" s="14">
        <v>4</v>
      </c>
      <c r="E12" s="15" t="s" ph="1">
        <v>53</v>
      </c>
      <c r="F12" s="15" t="s">
        <v>54</v>
      </c>
      <c r="G12" s="16">
        <v>0.24</v>
      </c>
      <c r="H12" s="16">
        <v>4.4999999999999998E-2</v>
      </c>
      <c r="I12" s="16">
        <v>24</v>
      </c>
      <c r="J12" s="16">
        <v>8.8000000000000007</v>
      </c>
      <c r="K12" s="50">
        <v>46.5</v>
      </c>
      <c r="L12" s="17" t="s">
        <v>55</v>
      </c>
      <c r="M12" s="16">
        <v>0.13</v>
      </c>
      <c r="N12" s="41">
        <f t="shared" ref="N12:N19" si="1">K12*M12</f>
        <v>6.0449999999999999</v>
      </c>
      <c r="O12" s="39">
        <f t="shared" ref="O12:O19" si="2">O11+N12</f>
        <v>46.965000000000003</v>
      </c>
      <c r="P12" s="52">
        <f t="shared" ref="P12:P21" si="3">-O12</f>
        <v>-46.965000000000003</v>
      </c>
      <c r="Q12" s="45">
        <f t="shared" si="0"/>
        <v>-93.465000000000003</v>
      </c>
      <c r="R12" s="62"/>
      <c r="S12" s="63"/>
      <c r="U12" s="34"/>
      <c r="V12" s="34"/>
      <c r="W12" s="34"/>
      <c r="X12" s="34"/>
      <c r="Y12" s="34"/>
      <c r="Z12" s="34"/>
      <c r="AA12" s="34"/>
    </row>
    <row r="13" spans="3:27" ht="22.5" x14ac:dyDescent="0.15">
      <c r="C13" s="5"/>
      <c r="D13" s="18">
        <v>5</v>
      </c>
      <c r="E13" s="15" t="s">
        <v>50</v>
      </c>
      <c r="F13" s="15" t="s">
        <v>56</v>
      </c>
      <c r="G13" s="16">
        <v>0.24</v>
      </c>
      <c r="H13" s="16">
        <v>4.4999999999999998E-2</v>
      </c>
      <c r="I13" s="16">
        <v>24</v>
      </c>
      <c r="J13" s="16">
        <v>8.8000000000000007</v>
      </c>
      <c r="K13" s="50">
        <v>46.5</v>
      </c>
      <c r="L13" s="17" t="s" ph="1">
        <v>52</v>
      </c>
      <c r="M13" s="16">
        <v>0.39</v>
      </c>
      <c r="N13" s="41">
        <f t="shared" si="1"/>
        <v>18.135000000000002</v>
      </c>
      <c r="O13" s="39">
        <f t="shared" si="2"/>
        <v>65.100000000000009</v>
      </c>
      <c r="P13" s="52">
        <f t="shared" si="3"/>
        <v>-65.100000000000009</v>
      </c>
      <c r="Q13" s="45">
        <f t="shared" si="0"/>
        <v>-111.60000000000001</v>
      </c>
      <c r="R13" s="62"/>
      <c r="S13" s="63"/>
      <c r="U13" s="34"/>
      <c r="V13" s="34"/>
      <c r="W13" s="34"/>
      <c r="X13" s="34"/>
      <c r="Y13" s="34"/>
      <c r="Z13" s="34"/>
      <c r="AA13" s="34"/>
    </row>
    <row r="14" spans="3:27" ht="22.5" x14ac:dyDescent="0.15">
      <c r="C14" s="5"/>
      <c r="D14" s="14">
        <v>6</v>
      </c>
      <c r="E14" s="15" t="s" ph="1">
        <v>53</v>
      </c>
      <c r="F14" s="15" t="s">
        <v>57</v>
      </c>
      <c r="G14" s="16">
        <v>0.24</v>
      </c>
      <c r="H14" s="16">
        <v>4.4999999999999998E-2</v>
      </c>
      <c r="I14" s="16">
        <v>24</v>
      </c>
      <c r="J14" s="16">
        <v>8.8000000000000007</v>
      </c>
      <c r="K14" s="50">
        <v>46.5</v>
      </c>
      <c r="L14" s="17" t="s">
        <v>58</v>
      </c>
      <c r="M14" s="16">
        <v>0.28999999999999998</v>
      </c>
      <c r="N14" s="41">
        <f t="shared" si="1"/>
        <v>13.484999999999999</v>
      </c>
      <c r="O14" s="39">
        <f t="shared" si="2"/>
        <v>78.585000000000008</v>
      </c>
      <c r="P14" s="52">
        <f t="shared" si="3"/>
        <v>-78.585000000000008</v>
      </c>
      <c r="Q14" s="45">
        <f t="shared" si="0"/>
        <v>-125.08500000000001</v>
      </c>
      <c r="R14" s="62"/>
      <c r="S14" s="63"/>
      <c r="U14" s="34"/>
      <c r="V14" s="34" t="s">
        <v>131</v>
      </c>
      <c r="W14" s="34"/>
      <c r="X14" s="34"/>
      <c r="Y14" s="34"/>
      <c r="Z14" s="34"/>
      <c r="AA14" s="34"/>
    </row>
    <row r="15" spans="3:27" ht="45" x14ac:dyDescent="0.15">
      <c r="C15" s="5"/>
      <c r="D15" s="18">
        <v>7</v>
      </c>
      <c r="E15" s="19" t="s" ph="1">
        <v>59</v>
      </c>
      <c r="F15" s="19" t="s">
        <v>60</v>
      </c>
      <c r="G15" s="16">
        <v>0.24</v>
      </c>
      <c r="H15" s="16">
        <v>4.4999999999999998E-2</v>
      </c>
      <c r="I15" s="16">
        <v>24</v>
      </c>
      <c r="J15" s="16">
        <v>8.8000000000000007</v>
      </c>
      <c r="K15" s="50">
        <v>46.5</v>
      </c>
      <c r="L15" s="17" t="s" ph="1">
        <v>61</v>
      </c>
      <c r="M15" s="16">
        <v>0.2</v>
      </c>
      <c r="N15" s="41">
        <f t="shared" si="1"/>
        <v>9.3000000000000007</v>
      </c>
      <c r="O15" s="39">
        <f t="shared" si="2"/>
        <v>87.885000000000005</v>
      </c>
      <c r="P15" s="52">
        <f t="shared" si="3"/>
        <v>-87.885000000000005</v>
      </c>
      <c r="Q15" s="45">
        <f t="shared" si="0"/>
        <v>-134.38499999999999</v>
      </c>
      <c r="R15" s="62"/>
      <c r="S15" s="63"/>
      <c r="U15" s="34"/>
      <c r="V15" s="34" t="s">
        <v>128</v>
      </c>
      <c r="W15" s="34"/>
      <c r="X15" s="34"/>
      <c r="Y15" s="34"/>
      <c r="Z15" s="34"/>
      <c r="AA15" s="34"/>
    </row>
    <row r="16" spans="3:27" ht="22.5" x14ac:dyDescent="0.15">
      <c r="C16" s="5"/>
      <c r="D16" s="14">
        <v>8</v>
      </c>
      <c r="E16" s="15" t="s" ph="1">
        <v>53</v>
      </c>
      <c r="F16" s="15" t="s">
        <v>62</v>
      </c>
      <c r="G16" s="16">
        <v>0.4</v>
      </c>
      <c r="H16" s="16">
        <v>0.126</v>
      </c>
      <c r="I16" s="16">
        <v>77</v>
      </c>
      <c r="J16" s="16">
        <v>10.199999999999999</v>
      </c>
      <c r="K16" s="50">
        <v>62.4</v>
      </c>
      <c r="L16" s="17" t="s">
        <v>63</v>
      </c>
      <c r="M16" s="16">
        <v>0.1</v>
      </c>
      <c r="N16" s="41">
        <f t="shared" si="1"/>
        <v>6.24</v>
      </c>
      <c r="O16" s="39">
        <f t="shared" si="2"/>
        <v>94.125</v>
      </c>
      <c r="P16" s="52">
        <f t="shared" si="3"/>
        <v>-94.125</v>
      </c>
      <c r="Q16" s="45">
        <f t="shared" si="0"/>
        <v>-156.52500000000001</v>
      </c>
      <c r="R16" s="62"/>
      <c r="S16" s="63"/>
      <c r="U16" s="34"/>
      <c r="V16" s="34"/>
      <c r="W16" s="34"/>
      <c r="X16" s="34"/>
      <c r="Y16" s="34"/>
      <c r="Z16" s="34"/>
      <c r="AA16" s="34"/>
    </row>
    <row r="17" spans="3:27" ht="45" x14ac:dyDescent="0.15">
      <c r="C17" s="5"/>
      <c r="D17" s="18">
        <v>9</v>
      </c>
      <c r="E17" s="20" t="s" ph="1">
        <v>64</v>
      </c>
      <c r="F17" s="20" t="s">
        <v>65</v>
      </c>
      <c r="G17" s="16">
        <v>0.4</v>
      </c>
      <c r="H17" s="16">
        <v>0.126</v>
      </c>
      <c r="I17" s="16">
        <v>77</v>
      </c>
      <c r="J17" s="16">
        <v>10.199999999999999</v>
      </c>
      <c r="K17" s="50">
        <v>62.4</v>
      </c>
      <c r="L17" s="17" t="s" ph="1">
        <v>61</v>
      </c>
      <c r="M17" s="16">
        <v>0.2</v>
      </c>
      <c r="N17" s="41">
        <f t="shared" si="1"/>
        <v>12.48</v>
      </c>
      <c r="O17" s="39">
        <f t="shared" si="2"/>
        <v>106.605</v>
      </c>
      <c r="P17" s="52">
        <f t="shared" si="3"/>
        <v>-106.605</v>
      </c>
      <c r="Q17" s="45">
        <f t="shared" si="0"/>
        <v>-169.005</v>
      </c>
      <c r="R17" s="62"/>
      <c r="S17" s="63"/>
      <c r="U17" s="34"/>
      <c r="V17" s="34"/>
      <c r="W17" s="34"/>
      <c r="X17" s="34"/>
      <c r="Y17" s="34"/>
      <c r="Z17" s="34"/>
      <c r="AA17" s="34"/>
    </row>
    <row r="18" spans="3:27" ht="22.5" x14ac:dyDescent="0.15">
      <c r="C18" s="5"/>
      <c r="D18" s="14">
        <v>10</v>
      </c>
      <c r="E18" s="15" t="s" ph="1">
        <v>53</v>
      </c>
      <c r="F18" s="15" t="s">
        <v>66</v>
      </c>
      <c r="G18" s="16">
        <v>0.45</v>
      </c>
      <c r="H18" s="16">
        <v>0.159</v>
      </c>
      <c r="I18" s="16">
        <v>97</v>
      </c>
      <c r="J18" s="16">
        <v>10.199999999999999</v>
      </c>
      <c r="K18" s="50">
        <v>62.4</v>
      </c>
      <c r="L18" s="17" t="s">
        <v>67</v>
      </c>
      <c r="M18" s="16">
        <v>0.05</v>
      </c>
      <c r="N18" s="41">
        <f t="shared" si="1"/>
        <v>3.12</v>
      </c>
      <c r="O18" s="39">
        <f t="shared" si="2"/>
        <v>109.72500000000001</v>
      </c>
      <c r="P18" s="52">
        <f t="shared" si="3"/>
        <v>-109.72500000000001</v>
      </c>
      <c r="Q18" s="45">
        <f t="shared" si="0"/>
        <v>-172.125</v>
      </c>
      <c r="R18" s="62"/>
      <c r="S18" s="63"/>
      <c r="U18" s="34"/>
      <c r="V18" s="34"/>
      <c r="W18" s="34"/>
      <c r="X18" s="34"/>
      <c r="Y18" s="34"/>
      <c r="Z18" s="34"/>
      <c r="AA18" s="34"/>
    </row>
    <row r="19" spans="3:27" ht="22.5" x14ac:dyDescent="0.15">
      <c r="C19" s="5"/>
      <c r="D19" s="18">
        <v>11</v>
      </c>
      <c r="E19" s="15" t="s">
        <v>50</v>
      </c>
      <c r="F19" s="15" t="s">
        <v>68</v>
      </c>
      <c r="G19" s="16">
        <v>0.45</v>
      </c>
      <c r="H19" s="16">
        <v>0.159</v>
      </c>
      <c r="I19" s="16">
        <v>97</v>
      </c>
      <c r="J19" s="16">
        <v>10.199999999999999</v>
      </c>
      <c r="K19" s="50">
        <v>62.4</v>
      </c>
      <c r="L19" s="17" t="s" ph="1">
        <v>52</v>
      </c>
      <c r="M19" s="16">
        <v>0.55000000000000004</v>
      </c>
      <c r="N19" s="41">
        <f t="shared" si="1"/>
        <v>34.32</v>
      </c>
      <c r="O19" s="39">
        <f t="shared" si="2"/>
        <v>144.04500000000002</v>
      </c>
      <c r="P19" s="52">
        <f t="shared" si="3"/>
        <v>-144.04500000000002</v>
      </c>
      <c r="Q19" s="45">
        <f t="shared" si="0"/>
        <v>-206.44500000000002</v>
      </c>
      <c r="R19" s="62"/>
      <c r="S19" s="63"/>
    </row>
    <row r="20" spans="3:27" ht="45" x14ac:dyDescent="0.15">
      <c r="C20" s="5"/>
      <c r="D20" s="36">
        <v>12</v>
      </c>
      <c r="E20" s="37" t="s" ph="1">
        <v>69</v>
      </c>
      <c r="F20" s="37" t="s">
        <v>70</v>
      </c>
      <c r="G20" s="38">
        <v>0.45</v>
      </c>
      <c r="H20" s="38">
        <v>0.159</v>
      </c>
      <c r="I20" s="38">
        <v>97</v>
      </c>
      <c r="J20" s="38">
        <v>10.199999999999999</v>
      </c>
      <c r="K20" s="50">
        <v>62.4</v>
      </c>
      <c r="L20" s="37"/>
      <c r="M20" s="37"/>
      <c r="N20" s="41">
        <v>500</v>
      </c>
      <c r="O20" s="39">
        <f>O19+N20</f>
        <v>644.04500000000007</v>
      </c>
      <c r="P20" s="52">
        <f>-O20</f>
        <v>-644.04500000000007</v>
      </c>
      <c r="Q20" s="45">
        <f t="shared" si="0"/>
        <v>-706.44500000000005</v>
      </c>
      <c r="R20" s="60"/>
      <c r="S20" s="61"/>
    </row>
    <row r="21" spans="3:27" ht="22.5" x14ac:dyDescent="0.15">
      <c r="C21" s="5"/>
      <c r="D21" s="18">
        <v>13</v>
      </c>
      <c r="E21" s="15" t="s">
        <v>50</v>
      </c>
      <c r="F21" s="15" t="s">
        <v>71</v>
      </c>
      <c r="G21" s="16">
        <v>0.45</v>
      </c>
      <c r="H21" s="16">
        <v>0.159</v>
      </c>
      <c r="I21" s="16">
        <v>97</v>
      </c>
      <c r="J21" s="16">
        <v>10.199999999999999</v>
      </c>
      <c r="K21" s="50">
        <v>62.4</v>
      </c>
      <c r="L21" s="17" t="s" ph="1">
        <v>72</v>
      </c>
      <c r="M21" s="16">
        <v>0.55000000000000004</v>
      </c>
      <c r="N21" s="41">
        <f t="shared" ref="N21" si="4">K21*M21</f>
        <v>34.32</v>
      </c>
      <c r="O21" s="52">
        <f t="shared" ref="O21" si="5">O20+N21</f>
        <v>678.36500000000012</v>
      </c>
      <c r="P21" s="52">
        <f t="shared" si="3"/>
        <v>-678.36500000000012</v>
      </c>
      <c r="Q21" s="55">
        <f t="shared" si="0"/>
        <v>-740.7650000000001</v>
      </c>
      <c r="R21" s="62"/>
      <c r="S21" s="63"/>
    </row>
    <row r="22" spans="3:27" ht="22.5" x14ac:dyDescent="0.15">
      <c r="C22" s="5"/>
      <c r="D22" s="14">
        <v>14</v>
      </c>
      <c r="E22" s="15" t="s" ph="1">
        <v>73</v>
      </c>
      <c r="F22" s="15" t="s">
        <v>74</v>
      </c>
      <c r="G22" s="16">
        <v>0.45</v>
      </c>
      <c r="H22" s="16">
        <v>0.159</v>
      </c>
      <c r="I22" s="16">
        <v>97</v>
      </c>
      <c r="J22" s="16">
        <v>10.199999999999999</v>
      </c>
      <c r="K22" s="50">
        <v>62.4</v>
      </c>
      <c r="L22" s="17"/>
      <c r="M22" s="17"/>
      <c r="N22" s="42"/>
      <c r="O22" s="37"/>
      <c r="P22" s="53"/>
      <c r="Q22" s="46"/>
      <c r="R22" s="75"/>
      <c r="S22" s="76"/>
    </row>
    <row r="23" spans="3:27" x14ac:dyDescent="0.15">
      <c r="C23" s="5"/>
      <c r="D23" s="21"/>
      <c r="E23" s="22"/>
      <c r="F23" s="22"/>
      <c r="G23" s="17"/>
      <c r="H23" s="17"/>
      <c r="I23" s="17"/>
      <c r="J23" s="17"/>
      <c r="K23" s="50">
        <v>62.4</v>
      </c>
      <c r="L23" s="17"/>
      <c r="M23" s="17"/>
      <c r="N23" s="42"/>
      <c r="O23" s="37"/>
      <c r="P23" s="53"/>
      <c r="Q23" s="46"/>
      <c r="R23" s="58"/>
      <c r="S23" s="59"/>
    </row>
    <row r="24" spans="3:27" ht="26.25" x14ac:dyDescent="0.4">
      <c r="C24" s="5"/>
      <c r="D24" s="23">
        <v>15</v>
      </c>
      <c r="E24" s="24" t="s" ph="1">
        <v>75</v>
      </c>
      <c r="F24" s="24" t="s">
        <v>76</v>
      </c>
      <c r="G24" s="16">
        <v>0.42</v>
      </c>
      <c r="H24" s="16">
        <v>0.13900000000000001</v>
      </c>
      <c r="I24" s="16">
        <v>77</v>
      </c>
      <c r="J24" s="16">
        <v>9.1999999999999993</v>
      </c>
      <c r="K24" s="50">
        <v>62.4</v>
      </c>
      <c r="L24" s="17" t="s" ph="1">
        <v>77</v>
      </c>
      <c r="M24" s="16">
        <v>1.5</v>
      </c>
      <c r="N24" s="43">
        <f>K24*M24</f>
        <v>93.6</v>
      </c>
      <c r="O24" s="38">
        <f>N24</f>
        <v>93.6</v>
      </c>
      <c r="P24" s="54" t="s">
        <v>134</v>
      </c>
      <c r="Q24" s="46">
        <f>O24-K24</f>
        <v>31.199999999999996</v>
      </c>
      <c r="R24" s="32" t="s">
        <v>136</v>
      </c>
      <c r="S24" s="33"/>
      <c r="T24" ph="1"/>
    </row>
    <row r="25" spans="3:27" ht="24" x14ac:dyDescent="0.15">
      <c r="C25" s="5"/>
      <c r="D25" s="23">
        <v>16</v>
      </c>
      <c r="E25" s="24" t="s">
        <v>50</v>
      </c>
      <c r="F25" s="24" t="s">
        <v>78</v>
      </c>
      <c r="G25" s="16">
        <v>0.38</v>
      </c>
      <c r="H25" s="16">
        <v>0.13900000000000001</v>
      </c>
      <c r="I25" s="16">
        <v>77</v>
      </c>
      <c r="J25" s="16">
        <v>9.1999999999999993</v>
      </c>
      <c r="K25" s="50">
        <v>62.4</v>
      </c>
      <c r="L25" s="17" t="s" ph="1">
        <v>79</v>
      </c>
      <c r="M25" s="17" t="s">
        <v>80</v>
      </c>
      <c r="N25" s="43">
        <f>K25*1.2</f>
        <v>74.88</v>
      </c>
      <c r="O25" s="38">
        <f t="shared" ref="O25:O26" si="6">N25+O24</f>
        <v>168.48</v>
      </c>
      <c r="P25" s="54" t="s">
        <v>134</v>
      </c>
      <c r="Q25" s="46">
        <f t="shared" ref="Q25" si="7">O25-N25</f>
        <v>93.6</v>
      </c>
      <c r="R25" s="64"/>
      <c r="S25" s="65"/>
    </row>
    <row r="26" spans="3:27" ht="22.5" x14ac:dyDescent="0.15">
      <c r="C26" s="5"/>
      <c r="D26" s="23">
        <v>17</v>
      </c>
      <c r="E26" s="24" t="s" ph="1">
        <v>53</v>
      </c>
      <c r="F26" s="24" t="s">
        <v>81</v>
      </c>
      <c r="G26" s="16">
        <v>0.38</v>
      </c>
      <c r="H26" s="16">
        <v>0.13900000000000001</v>
      </c>
      <c r="I26" s="16">
        <v>77</v>
      </c>
      <c r="J26" s="16">
        <v>9.1999999999999993</v>
      </c>
      <c r="K26" s="50">
        <v>62.4</v>
      </c>
      <c r="L26" s="17" t="s">
        <v>58</v>
      </c>
      <c r="M26" s="16">
        <v>0.32</v>
      </c>
      <c r="N26" s="43">
        <f t="shared" ref="N26" si="8">K26*M26</f>
        <v>19.968</v>
      </c>
      <c r="O26" s="54">
        <f t="shared" si="6"/>
        <v>188.44799999999998</v>
      </c>
      <c r="P26" s="54" t="s">
        <v>134</v>
      </c>
      <c r="Q26" s="56">
        <f>O26-K26</f>
        <v>126.04799999999997</v>
      </c>
      <c r="R26" s="64"/>
      <c r="S26" s="65"/>
    </row>
    <row r="27" spans="3:27" x14ac:dyDescent="0.15">
      <c r="C27" s="5"/>
      <c r="D27" s="21"/>
      <c r="E27" s="22"/>
      <c r="F27" s="22"/>
      <c r="G27" s="17"/>
      <c r="H27" s="17"/>
      <c r="I27" s="17"/>
      <c r="J27" s="17"/>
      <c r="K27" s="48"/>
      <c r="L27" s="17"/>
      <c r="M27" s="17"/>
      <c r="N27" s="42"/>
      <c r="O27" s="37"/>
      <c r="P27" s="53"/>
      <c r="Q27" s="46"/>
      <c r="R27" s="58"/>
      <c r="S27" s="59"/>
    </row>
    <row r="28" spans="3:27" x14ac:dyDescent="0.15">
      <c r="C28" s="5"/>
      <c r="D28" s="21"/>
      <c r="E28" s="22"/>
      <c r="F28" s="22"/>
      <c r="G28" s="17"/>
      <c r="H28" s="17"/>
      <c r="I28" s="17"/>
      <c r="J28" s="17"/>
      <c r="K28" s="48"/>
      <c r="L28" s="17"/>
      <c r="M28" s="17"/>
      <c r="N28" s="42"/>
      <c r="O28" s="37"/>
      <c r="P28" s="53"/>
      <c r="Q28" s="46"/>
      <c r="R28" s="58"/>
      <c r="S28" s="59"/>
    </row>
    <row r="29" spans="3:27" ht="22.5" x14ac:dyDescent="0.15">
      <c r="C29" s="5"/>
      <c r="D29" s="23">
        <v>20</v>
      </c>
      <c r="E29" s="19" t="s" ph="1">
        <v>82</v>
      </c>
      <c r="F29" s="19" t="s">
        <v>83</v>
      </c>
      <c r="G29" s="16">
        <v>0.34</v>
      </c>
      <c r="H29" s="16">
        <v>0.09</v>
      </c>
      <c r="I29" s="16">
        <v>53</v>
      </c>
      <c r="J29" s="16">
        <v>9.8000000000000007</v>
      </c>
      <c r="K29" s="50">
        <v>57.6</v>
      </c>
      <c r="L29" s="17"/>
      <c r="M29" s="16">
        <v>0.5</v>
      </c>
      <c r="N29" s="43">
        <v>28.8</v>
      </c>
      <c r="O29" s="38">
        <v>28.8</v>
      </c>
      <c r="P29" s="54">
        <v>-28.8</v>
      </c>
      <c r="Q29" s="46">
        <v>-86.4</v>
      </c>
      <c r="R29" s="58"/>
      <c r="S29" s="59"/>
    </row>
    <row r="30" spans="3:27" x14ac:dyDescent="0.15">
      <c r="C30" s="5"/>
      <c r="D30" s="21"/>
      <c r="E30" s="19"/>
      <c r="F30" s="19"/>
      <c r="G30" s="17"/>
      <c r="H30" s="17"/>
      <c r="I30" s="17"/>
      <c r="J30" s="17"/>
      <c r="K30" s="48"/>
      <c r="L30" s="17"/>
      <c r="M30" s="17"/>
      <c r="N30" s="42"/>
      <c r="O30" s="37"/>
      <c r="P30" s="53"/>
      <c r="Q30" s="46"/>
      <c r="R30" s="58"/>
      <c r="S30" s="59"/>
    </row>
    <row r="31" spans="3:27" ht="45" x14ac:dyDescent="0.15">
      <c r="C31" s="5"/>
      <c r="D31" s="21" t="s">
        <v>84</v>
      </c>
      <c r="E31" s="19" t="s" ph="1">
        <v>85</v>
      </c>
      <c r="F31" s="19" t="s">
        <v>86</v>
      </c>
      <c r="G31" s="16">
        <v>0.34</v>
      </c>
      <c r="H31" s="16">
        <v>0.09</v>
      </c>
      <c r="I31" s="16">
        <v>53</v>
      </c>
      <c r="J31" s="16">
        <v>9.8000000000000007</v>
      </c>
      <c r="K31" s="50">
        <v>57.6</v>
      </c>
      <c r="L31" s="17" t="s">
        <v>87</v>
      </c>
      <c r="M31" s="16">
        <v>0.06</v>
      </c>
      <c r="N31" s="43">
        <v>3.5</v>
      </c>
      <c r="O31" s="38">
        <v>65.7</v>
      </c>
      <c r="P31" s="54">
        <v>-65.7</v>
      </c>
      <c r="Q31" s="46">
        <v>-123.3</v>
      </c>
      <c r="R31" s="58"/>
      <c r="S31" s="59"/>
    </row>
    <row r="32" spans="3:27" x14ac:dyDescent="0.15">
      <c r="C32" s="5"/>
      <c r="D32" s="21"/>
      <c r="E32" s="17"/>
      <c r="F32" s="17"/>
      <c r="G32" s="17"/>
      <c r="H32" s="17"/>
      <c r="I32" s="17"/>
      <c r="J32" s="17"/>
      <c r="K32" s="48"/>
      <c r="L32" s="17"/>
      <c r="M32" s="17"/>
      <c r="N32" s="42"/>
      <c r="O32" s="37"/>
      <c r="P32" s="53"/>
      <c r="Q32" s="46"/>
      <c r="R32" s="58"/>
      <c r="S32" s="59"/>
    </row>
    <row r="33" spans="3:20" ht="22.5" x14ac:dyDescent="0.15">
      <c r="C33" s="5"/>
      <c r="D33" s="23">
        <v>30</v>
      </c>
      <c r="E33" s="20" t="s" ph="1">
        <v>88</v>
      </c>
      <c r="F33" s="20" t="s">
        <v>89</v>
      </c>
      <c r="G33" s="16">
        <v>0.2</v>
      </c>
      <c r="H33" s="16">
        <v>3.1E-2</v>
      </c>
      <c r="I33" s="16">
        <v>20</v>
      </c>
      <c r="J33" s="16">
        <v>10.8</v>
      </c>
      <c r="K33" s="50">
        <v>70</v>
      </c>
      <c r="L33" s="17"/>
      <c r="M33" s="16">
        <v>0.51</v>
      </c>
      <c r="N33" s="43">
        <v>35.700000000000003</v>
      </c>
      <c r="O33" s="38">
        <v>35.700000000000003</v>
      </c>
      <c r="P33" s="54">
        <v>-35.700000000000003</v>
      </c>
      <c r="Q33" s="46">
        <v>-105.7</v>
      </c>
      <c r="R33" s="58"/>
      <c r="S33" s="59"/>
    </row>
    <row r="34" spans="3:20" x14ac:dyDescent="0.15">
      <c r="C34" s="5"/>
      <c r="D34" s="21"/>
      <c r="E34" s="20"/>
      <c r="F34" s="20"/>
      <c r="G34" s="17"/>
      <c r="H34" s="17"/>
      <c r="I34" s="17"/>
      <c r="J34" s="17"/>
      <c r="K34" s="48"/>
      <c r="L34" s="17"/>
      <c r="M34" s="17"/>
      <c r="N34" s="42"/>
      <c r="O34" s="37"/>
      <c r="P34" s="53"/>
      <c r="Q34" s="46"/>
      <c r="R34" s="58"/>
      <c r="S34" s="59"/>
    </row>
    <row r="35" spans="3:20" ht="45" x14ac:dyDescent="0.15">
      <c r="C35" s="5"/>
      <c r="D35" s="21" t="s">
        <v>90</v>
      </c>
      <c r="E35" s="20" t="s" ph="1">
        <v>91</v>
      </c>
      <c r="F35" s="20" t="s">
        <v>92</v>
      </c>
      <c r="G35" s="16">
        <v>0.2</v>
      </c>
      <c r="H35" s="16">
        <v>3.1E-2</v>
      </c>
      <c r="I35" s="16">
        <v>20</v>
      </c>
      <c r="J35" s="16">
        <v>10.8</v>
      </c>
      <c r="K35" s="50">
        <v>70</v>
      </c>
      <c r="L35" s="17" t="s">
        <v>93</v>
      </c>
      <c r="M35" s="16">
        <v>0.28000000000000003</v>
      </c>
      <c r="N35" s="43">
        <v>19.600000000000001</v>
      </c>
      <c r="O35" s="38">
        <v>173.6</v>
      </c>
      <c r="P35" s="54">
        <v>-173.6</v>
      </c>
      <c r="Q35" s="46">
        <v>-243.6</v>
      </c>
      <c r="R35" s="58"/>
      <c r="S35" s="59"/>
    </row>
    <row r="36" spans="3:20" x14ac:dyDescent="0.15">
      <c r="C36" s="5"/>
      <c r="D36" s="21"/>
      <c r="E36" s="17"/>
      <c r="F36" s="17"/>
      <c r="G36" s="17"/>
      <c r="H36" s="17"/>
      <c r="I36" s="17"/>
      <c r="J36" s="17"/>
      <c r="K36" s="48"/>
      <c r="L36" s="17"/>
      <c r="M36" s="17"/>
      <c r="N36" s="42"/>
      <c r="O36" s="37"/>
      <c r="P36" s="53"/>
      <c r="Q36" s="46"/>
      <c r="R36" s="58"/>
      <c r="S36" s="59"/>
    </row>
    <row r="37" spans="3:20" ht="90" x14ac:dyDescent="0.15">
      <c r="C37" s="5"/>
      <c r="D37" s="21"/>
      <c r="E37" s="17" t="s" ph="1">
        <v>94</v>
      </c>
      <c r="F37" s="17"/>
      <c r="G37" s="17"/>
      <c r="H37" s="17"/>
      <c r="I37" s="17"/>
      <c r="J37" s="17"/>
      <c r="K37" s="48" t="s" ph="1">
        <v>135</v>
      </c>
      <c r="L37" s="17"/>
      <c r="M37" s="17"/>
      <c r="N37" s="42"/>
      <c r="O37" s="53" t="s" ph="1">
        <v>138</v>
      </c>
      <c r="P37" s="53" ph="1"/>
      <c r="Q37" s="57" t="s" ph="1">
        <v>137</v>
      </c>
      <c r="R37" s="58"/>
      <c r="S37" s="59"/>
    </row>
    <row r="38" spans="3:20" ht="67.5" x14ac:dyDescent="0.15">
      <c r="C38" s="5"/>
      <c r="D38" s="21"/>
      <c r="E38" s="17" t="s">
        <v>95</v>
      </c>
      <c r="F38" s="17"/>
      <c r="G38" s="17"/>
      <c r="H38" s="17"/>
      <c r="I38" s="17"/>
      <c r="J38" s="17"/>
      <c r="K38" s="48"/>
      <c r="L38" s="17"/>
      <c r="M38" s="17"/>
      <c r="N38" s="42"/>
      <c r="O38" s="37"/>
      <c r="P38" s="53"/>
      <c r="Q38" s="44" t="s" ph="1">
        <v>96</v>
      </c>
      <c r="R38" s="58"/>
      <c r="S38" s="59"/>
    </row>
    <row r="39" spans="3:20" ht="90" x14ac:dyDescent="0.15">
      <c r="C39" s="5"/>
      <c r="D39" s="21"/>
      <c r="E39" s="17" t="s">
        <v>97</v>
      </c>
      <c r="F39" s="17"/>
      <c r="G39" s="17"/>
      <c r="H39" s="17"/>
      <c r="I39" s="17"/>
      <c r="J39" s="17"/>
      <c r="K39" s="48"/>
      <c r="L39" s="17"/>
      <c r="M39" s="17"/>
      <c r="N39" s="42"/>
      <c r="O39" s="37"/>
      <c r="P39" s="53"/>
      <c r="Q39" s="44" t="s" ph="1">
        <v>98</v>
      </c>
    </row>
    <row r="40" spans="3:20" ht="26.25" x14ac:dyDescent="0.4">
      <c r="E40" ph="1"/>
      <c r="L40" ph="1"/>
      <c r="R40" ph="1"/>
      <c r="T40" ph="1"/>
    </row>
    <row r="41" spans="3:20" ht="26.25" x14ac:dyDescent="0.4">
      <c r="L41" ph="1"/>
    </row>
    <row r="42" spans="3:20" ht="26.25" x14ac:dyDescent="0.4">
      <c r="E42" ph="1"/>
    </row>
    <row r="45" spans="3:20" ht="26.25" x14ac:dyDescent="0.4">
      <c r="E45" ph="1"/>
    </row>
    <row r="47" spans="3:20" ht="26.25" x14ac:dyDescent="0.4">
      <c r="E47" ph="1"/>
    </row>
    <row r="49" spans="17:17" ht="26.25" x14ac:dyDescent="0.4">
      <c r="Q49" ph="1"/>
    </row>
    <row r="50" spans="17:17" ht="26.25" x14ac:dyDescent="0.4">
      <c r="Q50" ph="1"/>
    </row>
  </sheetData>
  <mergeCells count="54">
    <mergeCell ref="C4:C6"/>
    <mergeCell ref="E4:E6"/>
    <mergeCell ref="D3:D9"/>
    <mergeCell ref="I4:I6"/>
    <mergeCell ref="Q4:Q6"/>
    <mergeCell ref="M4:M6"/>
    <mergeCell ref="N4:N6"/>
    <mergeCell ref="O4:O6"/>
    <mergeCell ref="P4:P6"/>
    <mergeCell ref="E7:E9"/>
    <mergeCell ref="F7:F9"/>
    <mergeCell ref="G7:G9"/>
    <mergeCell ref="F4:F6"/>
    <mergeCell ref="R13:S13"/>
    <mergeCell ref="R14:S14"/>
    <mergeCell ref="H7:H9"/>
    <mergeCell ref="J7:J9"/>
    <mergeCell ref="K7:K9"/>
    <mergeCell ref="N7:N9"/>
    <mergeCell ref="O7:O9"/>
    <mergeCell ref="R10:S10"/>
    <mergeCell ref="Q7:Q9"/>
    <mergeCell ref="R12:S12"/>
    <mergeCell ref="R11:S11"/>
    <mergeCell ref="R3:S9"/>
    <mergeCell ref="R32:S32"/>
    <mergeCell ref="R33:S33"/>
    <mergeCell ref="R22:S22"/>
    <mergeCell ref="R23:S23"/>
    <mergeCell ref="R25:S25"/>
    <mergeCell ref="R31:S31"/>
    <mergeCell ref="R29:S29"/>
    <mergeCell ref="R30:S30"/>
    <mergeCell ref="G4:G6"/>
    <mergeCell ref="H4:H6"/>
    <mergeCell ref="J4:J6"/>
    <mergeCell ref="I7:I9"/>
    <mergeCell ref="M7:M9"/>
    <mergeCell ref="K4:K6"/>
    <mergeCell ref="R15:S15"/>
    <mergeCell ref="R16:S16"/>
    <mergeCell ref="R17:S17"/>
    <mergeCell ref="R18:S18"/>
    <mergeCell ref="R19:S19"/>
    <mergeCell ref="R20:S20"/>
    <mergeCell ref="R21:S21"/>
    <mergeCell ref="R26:S26"/>
    <mergeCell ref="R27:S27"/>
    <mergeCell ref="R28:S28"/>
    <mergeCell ref="R34:S34"/>
    <mergeCell ref="R35:S35"/>
    <mergeCell ref="R36:S36"/>
    <mergeCell ref="R37:S37"/>
    <mergeCell ref="R38:S38"/>
  </mergeCells>
  <phoneticPr fontId="5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446C96-4BA6-40B9-926C-B6AA0C2DBB77}">
  <dimension ref="B3:U76"/>
  <sheetViews>
    <sheetView topLeftCell="D22" workbookViewId="0">
      <selection activeCell="U24" sqref="U24"/>
    </sheetView>
  </sheetViews>
  <sheetFormatPr defaultRowHeight="18.75" x14ac:dyDescent="0.4"/>
  <sheetData>
    <row r="3" spans="2:21" ht="25.5" x14ac:dyDescent="0.15">
      <c r="B3" s="59" t="s" ph="1">
        <v>99</v>
      </c>
      <c r="C3" s="59"/>
      <c r="D3" s="59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</row>
    <row r="4" spans="2:21" ht="25.5" x14ac:dyDescent="0.15">
      <c r="B4" s="5"/>
      <c r="C4" s="59" t="s" ph="1">
        <v>100</v>
      </c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</row>
    <row r="5" spans="2:21" ht="25.5" x14ac:dyDescent="0.15">
      <c r="B5" s="5"/>
      <c r="C5" s="59" t="s" ph="1">
        <v>101</v>
      </c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</row>
    <row r="6" spans="2:21" ht="25.5" x14ac:dyDescent="0.15">
      <c r="B6" s="5"/>
      <c r="C6" s="59" t="s" ph="1">
        <v>102</v>
      </c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</row>
    <row r="7" spans="2:21" ht="25.5" x14ac:dyDescent="0.15">
      <c r="B7" s="59"/>
      <c r="C7" s="59"/>
      <c r="D7" s="59" t="s" ph="1">
        <v>103</v>
      </c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</row>
    <row r="8" spans="2:21" ht="25.5" x14ac:dyDescent="0.15">
      <c r="B8" s="59"/>
      <c r="C8" s="59"/>
      <c r="D8" s="59" t="s" ph="1">
        <v>104</v>
      </c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</row>
    <row r="9" spans="2:21" ht="25.5" x14ac:dyDescent="0.15">
      <c r="B9" s="59"/>
      <c r="C9" s="59"/>
      <c r="D9" s="59"/>
      <c r="E9" s="59" t="s" ph="1">
        <v>105</v>
      </c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</row>
    <row r="10" spans="2:21" ht="25.5" x14ac:dyDescent="0.15">
      <c r="B10" s="59"/>
      <c r="C10" s="59"/>
      <c r="D10" s="59"/>
      <c r="E10" s="59" t="s" ph="1">
        <v>106</v>
      </c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</row>
    <row r="11" spans="2:21" ht="25.5" x14ac:dyDescent="0.15">
      <c r="B11" s="59"/>
      <c r="C11" s="59"/>
      <c r="D11" s="59"/>
      <c r="E11" s="59"/>
      <c r="F11" s="59" t="s" ph="1">
        <v>107</v>
      </c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</row>
    <row r="12" spans="2:21" ht="25.5" x14ac:dyDescent="0.15">
      <c r="B12" s="59"/>
      <c r="C12" s="59"/>
      <c r="D12" s="59"/>
      <c r="E12" s="59"/>
      <c r="F12" s="59" t="s" ph="1">
        <v>108</v>
      </c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59"/>
      <c r="R12" s="59"/>
      <c r="S12" s="59"/>
      <c r="T12" s="59"/>
      <c r="U12" s="59"/>
    </row>
    <row r="13" spans="2:21" x14ac:dyDescent="0.15">
      <c r="B13" s="59"/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59"/>
      <c r="P13" s="59"/>
      <c r="Q13" s="59"/>
      <c r="R13" s="59"/>
      <c r="S13" s="59"/>
      <c r="T13" s="59"/>
      <c r="U13" s="59"/>
    </row>
    <row r="14" spans="2:21" x14ac:dyDescent="0.15">
      <c r="B14" s="59"/>
      <c r="C14" s="59"/>
      <c r="D14" s="59"/>
      <c r="E14" s="59"/>
      <c r="F14" s="59"/>
      <c r="G14" s="59" t="s">
        <v>109</v>
      </c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</row>
    <row r="15" spans="2:21" ht="25.5" x14ac:dyDescent="0.15">
      <c r="B15" s="59"/>
      <c r="C15" s="59"/>
      <c r="D15" s="59"/>
      <c r="E15" s="59"/>
      <c r="F15" s="59"/>
      <c r="G15" s="59"/>
      <c r="H15" s="59" t="s" ph="1">
        <v>110</v>
      </c>
      <c r="I15" s="59"/>
      <c r="J15" s="59"/>
      <c r="K15" s="59"/>
      <c r="L15" s="59"/>
      <c r="M15" s="59"/>
      <c r="N15" s="59"/>
      <c r="O15" s="59"/>
      <c r="P15" s="59"/>
      <c r="Q15" s="59"/>
      <c r="R15" s="59"/>
      <c r="S15" s="59"/>
      <c r="T15" s="59"/>
      <c r="U15" s="59"/>
    </row>
    <row r="16" spans="2:21" ht="25.5" x14ac:dyDescent="0.15">
      <c r="B16" s="59"/>
      <c r="C16" s="59"/>
      <c r="D16" s="59"/>
      <c r="E16" s="59"/>
      <c r="F16" s="59"/>
      <c r="G16" s="59"/>
      <c r="H16" s="59" t="s" ph="1">
        <v>111</v>
      </c>
      <c r="I16" s="59"/>
      <c r="J16" s="59"/>
      <c r="K16" s="59"/>
      <c r="L16" s="59"/>
      <c r="M16" s="59"/>
      <c r="N16" s="59"/>
      <c r="O16" s="59"/>
      <c r="P16" s="89"/>
      <c r="Q16" s="2" t="s" ph="1">
        <v>112</v>
      </c>
      <c r="R16" s="25">
        <v>0.5</v>
      </c>
      <c r="S16" s="25">
        <v>0.7</v>
      </c>
      <c r="T16" s="25">
        <v>1</v>
      </c>
      <c r="U16" s="25">
        <v>1.4</v>
      </c>
    </row>
    <row r="17" spans="2:21" ht="25.5" x14ac:dyDescent="0.15">
      <c r="B17" s="59"/>
      <c r="C17" s="59"/>
      <c r="D17" s="59"/>
      <c r="E17" s="59"/>
      <c r="F17" s="59"/>
      <c r="G17" s="59"/>
      <c r="H17" s="59"/>
      <c r="I17" s="59"/>
      <c r="J17" s="59"/>
      <c r="K17" s="59"/>
      <c r="L17" s="59"/>
      <c r="M17" s="59"/>
      <c r="N17" s="59"/>
      <c r="O17" s="59"/>
      <c r="P17" s="89"/>
      <c r="Q17" s="21" t="s" ph="1">
        <v>113</v>
      </c>
      <c r="R17" s="26">
        <v>0.25</v>
      </c>
      <c r="S17" s="26">
        <v>0.5</v>
      </c>
      <c r="T17" s="26">
        <v>1</v>
      </c>
      <c r="U17" s="26">
        <v>2</v>
      </c>
    </row>
    <row r="18" spans="2:21" x14ac:dyDescent="0.15">
      <c r="B18" s="59"/>
      <c r="C18" s="59"/>
      <c r="D18" s="59"/>
      <c r="E18" s="59"/>
      <c r="F18" s="59"/>
      <c r="G18" s="59"/>
      <c r="H18" s="59"/>
      <c r="I18" s="59"/>
      <c r="J18" s="59"/>
      <c r="K18" s="59"/>
      <c r="L18" s="59"/>
      <c r="M18" s="59"/>
      <c r="N18" s="59"/>
      <c r="O18" s="59"/>
      <c r="P18" s="59"/>
      <c r="Q18" s="5"/>
    </row>
    <row r="19" spans="2:21" x14ac:dyDescent="0.15">
      <c r="B19" s="59"/>
      <c r="C19" s="59"/>
      <c r="D19" s="59"/>
      <c r="E19" s="59"/>
      <c r="F19" s="59"/>
      <c r="G19" s="59"/>
      <c r="H19" s="59"/>
      <c r="I19" s="59"/>
      <c r="J19" s="59"/>
      <c r="K19" s="59"/>
      <c r="L19" s="59"/>
      <c r="M19" s="59"/>
      <c r="N19" s="59"/>
      <c r="O19" s="59"/>
      <c r="P19" s="59"/>
      <c r="Q19" s="5"/>
      <c r="R19" s="5"/>
      <c r="S19" s="5"/>
    </row>
    <row r="20" spans="2:21" x14ac:dyDescent="0.15">
      <c r="B20" s="59" t="s">
        <v>123</v>
      </c>
      <c r="C20" s="59"/>
      <c r="D20" s="59"/>
      <c r="E20" s="59"/>
      <c r="F20" s="59"/>
      <c r="G20" s="59"/>
      <c r="H20" s="59"/>
      <c r="I20" s="59"/>
      <c r="J20" s="59"/>
      <c r="K20" s="59"/>
      <c r="L20" s="59"/>
      <c r="M20" s="59"/>
      <c r="N20" s="59"/>
      <c r="O20" s="59"/>
      <c r="P20" s="59"/>
      <c r="Q20" s="5"/>
    </row>
    <row r="21" spans="2:21" x14ac:dyDescent="0.4">
      <c r="B21" s="59" t="s">
        <v>114</v>
      </c>
      <c r="C21" s="59"/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102"/>
      <c r="R21" s="102"/>
      <c r="S21" s="102"/>
      <c r="T21" s="102"/>
      <c r="U21" s="102"/>
    </row>
    <row r="22" spans="2:21" ht="27.75" x14ac:dyDescent="0.4">
      <c r="C22" ph="1"/>
      <c r="G22" ph="1"/>
      <c r="J22" t="s">
        <v>118</v>
      </c>
    </row>
    <row r="23" spans="2:21" x14ac:dyDescent="0.4">
      <c r="H23" t="s">
        <v>115</v>
      </c>
    </row>
    <row r="24" spans="2:21" x14ac:dyDescent="0.4">
      <c r="H24" t="s">
        <v>116</v>
      </c>
    </row>
    <row r="31" spans="2:21" x14ac:dyDescent="0.4">
      <c r="I31" t="s">
        <v>119</v>
      </c>
    </row>
    <row r="32" spans="2:21" x14ac:dyDescent="0.4">
      <c r="I32" t="s">
        <v>120</v>
      </c>
    </row>
    <row r="34" spans="2:9" x14ac:dyDescent="0.4">
      <c r="I34" t="s">
        <v>121</v>
      </c>
    </row>
    <row r="37" spans="2:9" x14ac:dyDescent="0.4">
      <c r="H37" t="s">
        <v>122</v>
      </c>
    </row>
    <row r="38" spans="2:9" x14ac:dyDescent="0.4">
      <c r="C38" t="s">
        <v>117</v>
      </c>
    </row>
    <row r="40" spans="2:9" x14ac:dyDescent="0.4">
      <c r="C40" t="s">
        <v>124</v>
      </c>
    </row>
    <row r="41" spans="2:9" ht="27.75" x14ac:dyDescent="0.4">
      <c r="B41" ph="1"/>
      <c r="D41" ph="1"/>
    </row>
    <row r="63" spans="9:9" ht="27.75" x14ac:dyDescent="0.4">
      <c r="I63" ph="1"/>
    </row>
    <row r="69" spans="6:10" ht="27.75" x14ac:dyDescent="0.4">
      <c r="F69" ph="1"/>
    </row>
    <row r="70" spans="6:10" ht="27.75" x14ac:dyDescent="0.4">
      <c r="J70" ph="1"/>
    </row>
    <row r="76" spans="6:10" ht="27.75" x14ac:dyDescent="0.4">
      <c r="J76" ph="1"/>
    </row>
  </sheetData>
  <mergeCells count="41">
    <mergeCell ref="C6:G6"/>
    <mergeCell ref="H6:U6"/>
    <mergeCell ref="B3:D3"/>
    <mergeCell ref="C4:E4"/>
    <mergeCell ref="F4:U4"/>
    <mergeCell ref="C5:E5"/>
    <mergeCell ref="F5:U5"/>
    <mergeCell ref="B7:C7"/>
    <mergeCell ref="D7:K7"/>
    <mergeCell ref="L7:U7"/>
    <mergeCell ref="B8:C8"/>
    <mergeCell ref="D8:I8"/>
    <mergeCell ref="J8:U8"/>
    <mergeCell ref="B9:D9"/>
    <mergeCell ref="E9:I9"/>
    <mergeCell ref="J9:U9"/>
    <mergeCell ref="B10:D10"/>
    <mergeCell ref="E10:G10"/>
    <mergeCell ref="H10:U10"/>
    <mergeCell ref="B11:E11"/>
    <mergeCell ref="F11:J11"/>
    <mergeCell ref="K11:U11"/>
    <mergeCell ref="B12:E12"/>
    <mergeCell ref="F12:P12"/>
    <mergeCell ref="Q12:U12"/>
    <mergeCell ref="Q21:U21"/>
    <mergeCell ref="B13:U13"/>
    <mergeCell ref="B14:F14"/>
    <mergeCell ref="G14:H14"/>
    <mergeCell ref="I14:U14"/>
    <mergeCell ref="B15:G15"/>
    <mergeCell ref="H15:N15"/>
    <mergeCell ref="O15:U15"/>
    <mergeCell ref="B19:P19"/>
    <mergeCell ref="B20:P20"/>
    <mergeCell ref="B21:P21"/>
    <mergeCell ref="B16:G16"/>
    <mergeCell ref="H16:J16"/>
    <mergeCell ref="K16:P16"/>
    <mergeCell ref="B17:P17"/>
    <mergeCell ref="B18:P18"/>
  </mergeCells>
  <phoneticPr fontId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ファン型式</vt:lpstr>
      <vt:lpstr>圧損シェーマ</vt:lpstr>
      <vt:lpstr>圧損計算表</vt:lpstr>
      <vt:lpstr>ファン選定特性線図、動作点、軸動力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五十嵐 長岡中央</dc:creator>
  <cp:lastModifiedBy>五十嵐 長岡中央</cp:lastModifiedBy>
  <dcterms:created xsi:type="dcterms:W3CDTF">2024-07-20T12:52:34Z</dcterms:created>
  <dcterms:modified xsi:type="dcterms:W3CDTF">2024-07-24T13:22:40Z</dcterms:modified>
</cp:coreProperties>
</file>